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cts\19057_Grand Canyon\750VX\0427_20191004_1\Log\"/>
    </mc:Choice>
  </mc:AlternateContent>
  <xr:revisionPtr revIDLastSave="0" documentId="8_{3D7425CB-5382-435F-A660-868F259148BD}" xr6:coauthVersionLast="44" xr6:coauthVersionMax="44" xr10:uidLastSave="{00000000-0000-0000-0000-000000000000}"/>
  <bookViews>
    <workbookView xWindow="-90" yWindow="-90" windowWidth="19380" windowHeight="10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Sheet1!$A$1:$P$43</definedName>
    <definedName name="SENSOR">Sheet1!$Q$10:$Q$17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31" i="1" l="1"/>
  <c r="I30" i="1"/>
  <c r="I52" i="1" l="1"/>
  <c r="I14" i="1" l="1"/>
  <c r="I15" i="1"/>
  <c r="I24" i="1" l="1"/>
  <c r="I36" i="1" l="1"/>
  <c r="I27" i="1"/>
  <c r="I43" i="1" l="1"/>
  <c r="I34" i="1"/>
  <c r="I16" i="1"/>
  <c r="O4" i="1" l="1"/>
  <c r="N4" i="1"/>
  <c r="M4" i="1"/>
  <c r="O3" i="1"/>
  <c r="N3" i="1"/>
  <c r="M3" i="1"/>
  <c r="I19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37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45" i="1"/>
  <c r="I46" i="1"/>
  <c r="I35" i="1"/>
  <c r="I38" i="1"/>
  <c r="I39" i="1"/>
  <c r="I40" i="1"/>
  <c r="I41" i="1"/>
  <c r="I42" i="1"/>
  <c r="I33" i="1"/>
  <c r="M6" i="1"/>
  <c r="I18" i="1"/>
  <c r="I20" i="1"/>
  <c r="I21" i="1"/>
  <c r="I22" i="1"/>
  <c r="I23" i="1"/>
  <c r="I25" i="1"/>
  <c r="I26" i="1"/>
  <c r="I28" i="1"/>
  <c r="I29" i="1"/>
  <c r="I32" i="1"/>
  <c r="I17" i="1"/>
  <c r="A2" i="3"/>
</calcChain>
</file>

<file path=xl/sharedStrings.xml><?xml version="1.0" encoding="utf-8"?>
<sst xmlns="http://schemas.openxmlformats.org/spreadsheetml/2006/main" count="133" uniqueCount="117">
  <si>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</si>
  <si>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</si>
  <si>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</si>
  <si>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</si>
  <si>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</si>
  <si>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</si>
  <si>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</si>
  <si>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</si>
  <si>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</si>
  <si>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</si>
  <si>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</si>
  <si>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</si>
  <si>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</si>
  <si>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</si>
  <si>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</si>
  <si>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</si>
  <si>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</si>
  <si>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</si>
  <si>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</si>
  <si>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</si>
  <si>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</si>
  <si>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</si>
  <si>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</si>
  <si>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</si>
  <si>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</si>
  <si>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</si>
  <si>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</si>
  <si>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</si>
  <si>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</si>
  <si>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</si>
  <si>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</si>
  <si>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</si>
  <si>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</si>
  <si>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</si>
  <si>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</si>
  <si>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</si>
  <si>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</si>
  <si>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</si>
  <si>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</si>
  <si>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</si>
  <si>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</si>
  <si>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</si>
  <si>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</si>
  <si>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</si>
  <si>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</si>
  <si>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</si>
  <si>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</si>
  <si>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</si>
  <si>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</si>
  <si>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</si>
  <si>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Total Time</t>
  </si>
  <si>
    <t>Comments or errors while online:</t>
  </si>
  <si>
    <t>33-VX</t>
  </si>
  <si>
    <t>7225-JE</t>
  </si>
  <si>
    <t>7123-VX</t>
  </si>
  <si>
    <t>TOPCON</t>
  </si>
  <si>
    <t>E. Angel</t>
  </si>
  <si>
    <t>Stripe #</t>
  </si>
  <si>
    <t>TEST</t>
  </si>
  <si>
    <t>19057</t>
  </si>
  <si>
    <t>Grand Canyon</t>
  </si>
  <si>
    <t>Aiden Uuganbayar</t>
  </si>
  <si>
    <t>6:16 to 6:21</t>
  </si>
  <si>
    <t>Galaxy  PRIME 4027</t>
  </si>
  <si>
    <t>19057_BRIGHTANGLE</t>
  </si>
  <si>
    <t>FL148_SA1</t>
  </si>
  <si>
    <t>FL149_SA1</t>
  </si>
  <si>
    <t>Crossline</t>
  </si>
  <si>
    <t>19057_BRIGHTANGLE/19057_BASE</t>
  </si>
  <si>
    <t>19057_BASE</t>
  </si>
  <si>
    <t>2019-10-04</t>
  </si>
  <si>
    <t>Clear Windy</t>
  </si>
  <si>
    <t>4328.1</t>
  </si>
  <si>
    <t>FL143_SA1</t>
  </si>
  <si>
    <t>FL144_SA1</t>
  </si>
  <si>
    <t>FL145_SA1</t>
  </si>
  <si>
    <t>FL146_SA1</t>
  </si>
  <si>
    <t>FL147_SA1</t>
  </si>
  <si>
    <t>FL162_SA2</t>
  </si>
  <si>
    <t>FL161_SA2</t>
  </si>
  <si>
    <t>FL160_SA2</t>
  </si>
  <si>
    <t>FL159_SA2</t>
  </si>
  <si>
    <t>FL158_SA2</t>
  </si>
  <si>
    <t>FL157_SA2</t>
  </si>
  <si>
    <t>FL156_SA2</t>
  </si>
  <si>
    <t>FL155_SA2</t>
  </si>
  <si>
    <t>FL154_SA2</t>
  </si>
  <si>
    <t>FL153_SA2</t>
  </si>
  <si>
    <t>60</t>
  </si>
  <si>
    <t>294.2</t>
  </si>
  <si>
    <t>202</t>
  </si>
  <si>
    <t>22</t>
  </si>
  <si>
    <t>114.2</t>
  </si>
  <si>
    <t>170.3</t>
  </si>
  <si>
    <t>11234</t>
  </si>
  <si>
    <t>11444</t>
  </si>
  <si>
    <t>10381</t>
  </si>
  <si>
    <t>10669</t>
  </si>
  <si>
    <t>11253</t>
  </si>
  <si>
    <t>10500</t>
  </si>
  <si>
    <t>10100</t>
  </si>
  <si>
    <t>11837</t>
  </si>
  <si>
    <t>12769</t>
  </si>
  <si>
    <t>13117</t>
  </si>
  <si>
    <t>13268</t>
  </si>
  <si>
    <t>13366</t>
  </si>
  <si>
    <t>13396</t>
  </si>
  <si>
    <t>13445</t>
  </si>
  <si>
    <t>13648</t>
  </si>
  <si>
    <t>13691</t>
  </si>
  <si>
    <t>13711</t>
  </si>
  <si>
    <t>SC773 Sensor A Send Range Block data Message  FIFO_DCW Error</t>
  </si>
  <si>
    <t>Send Stop Strip Block Data Message POSAV block dropped</t>
  </si>
  <si>
    <t>Range Packet Buffer Overflow From    POSAV Block dropped</t>
  </si>
  <si>
    <t>Laser SetOFF Comfirmated</t>
  </si>
  <si>
    <t>4330.2</t>
  </si>
  <si>
    <t>POSAV DESCONNETED FROM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</si>
</sst>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6" x14ac:knownFonts="1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1" applyNumberFormat="0" applyAlignment="0" applyProtection="0"/>
    <xf numFmtId="0" fontId="17" fillId="21" borderId="2" applyNumberFormat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24" fillId="0" borderId="0"/>
    <xf numFmtId="0" fontId="24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0" borderId="13" xfId="0" applyFont="1" applyFill="1" applyBorder="1" applyAlignment="1">
      <alignment horizontal="center"/>
    </xf>
    <xf numFmtId="13" fontId="4" fillId="20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3" fontId="5" fillId="0" borderId="16" xfId="0" applyNumberFormat="1" applyFont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165" fontId="5" fillId="26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3" fillId="20" borderId="45" xfId="0" applyFont="1" applyFill="1" applyBorder="1"/>
    <xf numFmtId="0" fontId="1" fillId="0" borderId="49" xfId="0" applyFont="1" applyBorder="1" applyAlignment="1">
      <alignment horizontal="center"/>
    </xf>
    <xf numFmtId="164" fontId="6" fillId="0" borderId="50" xfId="37" applyNumberFormat="1" applyFont="1" applyBorder="1" applyAlignment="1">
      <alignment horizontal="left" vertical="center" inden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3" fontId="5" fillId="0" borderId="16" xfId="0" applyNumberFormat="1" applyFont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/>
    </xf>
    <xf numFmtId="49" fontId="25" fillId="24" borderId="0" xfId="0" applyNumberFormat="1" applyFont="1" applyFill="1" applyAlignment="1">
      <alignment horizontal="right"/>
    </xf>
    <xf numFmtId="0" fontId="25" fillId="24" borderId="12" xfId="0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49" fontId="3" fillId="27" borderId="23" xfId="0" applyNumberFormat="1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37" applyNumberFormat="1" applyFont="1" applyAlignment="1">
      <alignment horizontal="left" vertical="center" indent="1"/>
    </xf>
    <xf numFmtId="0" fontId="24" fillId="0" borderId="16" xfId="0" applyFont="1" applyBorder="1" applyAlignment="1">
      <alignment horizontal="center"/>
    </xf>
    <xf numFmtId="0" fontId="3" fillId="20" borderId="0" xfId="0" applyFont="1" applyFill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5" xfId="37" applyNumberFormat="1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49" fontId="5" fillId="25" borderId="27" xfId="0" applyNumberFormat="1" applyFont="1" applyFill="1" applyBorder="1" applyAlignment="1">
      <alignment horizontal="left"/>
    </xf>
    <xf numFmtId="49" fontId="5" fillId="25" borderId="28" xfId="0" applyNumberFormat="1" applyFont="1" applyFill="1" applyBorder="1" applyAlignment="1">
      <alignment horizontal="left"/>
    </xf>
    <xf numFmtId="49" fontId="5" fillId="25" borderId="29" xfId="0" applyNumberFormat="1" applyFont="1" applyFill="1" applyBorder="1" applyAlignment="1">
      <alignment horizontal="left"/>
    </xf>
    <xf numFmtId="49" fontId="5" fillId="25" borderId="16" xfId="0" applyNumberFormat="1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24" fillId="0" borderId="16" xfId="0" applyFont="1" applyBorder="1" applyAlignment="1"/>
    <xf numFmtId="0" fontId="24" fillId="0" borderId="27" xfId="0" applyFont="1" applyBorder="1" applyAlignment="1"/>
    <xf numFmtId="49" fontId="3" fillId="0" borderId="28" xfId="0" applyNumberFormat="1" applyFont="1" applyBorder="1" applyAlignment="1">
      <alignment horizontal="left"/>
    </xf>
    <xf numFmtId="13" fontId="3" fillId="0" borderId="29" xfId="0" applyNumberFormat="1" applyFont="1" applyBorder="1" applyAlignment="1">
      <alignment horizontal="center"/>
    </xf>
    <xf numFmtId="0" fontId="3" fillId="25" borderId="27" xfId="0" applyFont="1" applyFill="1" applyBorder="1" applyAlignment="1">
      <alignment horizontal="left"/>
    </xf>
    <xf numFmtId="0" fontId="24" fillId="0" borderId="28" xfId="0" applyFont="1" applyBorder="1" applyAlignment="1"/>
    <xf numFmtId="0" fontId="3" fillId="25" borderId="41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5" fillId="25" borderId="47" xfId="0" applyNumberFormat="1" applyFont="1" applyFill="1" applyBorder="1" applyAlignment="1">
      <alignment horizontal="left"/>
    </xf>
    <xf numFmtId="49" fontId="5" fillId="25" borderId="45" xfId="0" applyNumberFormat="1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/>
    </xf>
    <xf numFmtId="0" fontId="2" fillId="11" borderId="3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20" fontId="24" fillId="0" borderId="28" xfId="0" applyNumberFormat="1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5" fillId="24" borderId="32" xfId="0" applyNumberFormat="1" applyFont="1" applyFill="1" applyBorder="1" applyAlignment="1">
      <alignment horizontal="right"/>
    </xf>
    <xf numFmtId="49" fontId="25" fillId="24" borderId="33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13" fontId="3" fillId="0" borderId="35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8" borderId="3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horizontal="right"/>
    </xf>
    <xf numFmtId="13" fontId="3" fillId="0" borderId="28" xfId="0" applyNumberFormat="1" applyFont="1" applyBorder="1" applyAlignment="1">
      <alignment horizontal="center"/>
    </xf>
    <xf numFmtId="0" fontId="3" fillId="25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13" fontId="3" fillId="0" borderId="3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11" borderId="19" xfId="0" applyFont="1" applyFill="1" applyBorder="1" applyAlignment="1">
      <alignment horizontal="left" vertical="center" wrapText="1" shrinkToFi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14" fontId="4" fillId="11" borderId="19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13" fontId="3" fillId="0" borderId="30" xfId="0" applyNumberFormat="1" applyFont="1" applyBorder="1" applyAlignment="1">
      <alignment horizontal="center"/>
    </xf>
    <xf numFmtId="0" fontId="4" fillId="25" borderId="39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49" fontId="5" fillId="25" borderId="39" xfId="0" applyNumberFormat="1" applyFont="1" applyFill="1" applyBorder="1" applyAlignment="1">
      <alignment horizontal="left"/>
    </xf>
    <xf numFmtId="49" fontId="5" fillId="25" borderId="40" xfId="0" applyNumberFormat="1" applyFont="1" applyFill="1" applyBorder="1" applyAlignment="1">
      <alignment horizontal="left"/>
    </xf>
    <xf numFmtId="49" fontId="5" fillId="25" borderId="44" xfId="0" applyNumberFormat="1" applyFont="1" applyFill="1" applyBorder="1" applyAlignment="1">
      <alignment horizontal="left"/>
    </xf>
    <xf numFmtId="0" fontId="4" fillId="20" borderId="4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11" borderId="19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19" xfId="0" applyFont="1" applyFill="1" applyBorder="1" applyAlignment="1">
      <alignment horizontal="center"/>
    </xf>
    <xf numFmtId="13" fontId="3" fillId="0" borderId="4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25" borderId="27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1012472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="90" workbookViewId="0">
      <selection activeCell="E10" sqref="E10:G10"/>
    </sheetView>
  </sheetViews>
  <sheetFormatPr defaultColWidth="9.08984375" defaultRowHeight="10.5" x14ac:dyDescent="0.5"/>
  <cols>
    <col min="1" max="1" width="17.58984375" style="1" customWidth="1"/>
    <col min="2" max="2" width="9.58984375" style="1" customWidth="1"/>
    <col min="3" max="5" width="9.08984375" style="1"/>
    <col min="6" max="6" width="10.54296875" style="1" customWidth="1"/>
    <col min="7" max="7" width="10.36328125" style="2" customWidth="1"/>
    <col min="8" max="8" width="9.08984375" style="1" customWidth="1"/>
    <col min="9" max="9" width="15.86328125" style="1" customWidth="1"/>
    <col min="10" max="10" width="7.7265625" style="1" customWidth="1"/>
    <col min="11" max="11" width="15.08984375" style="1" customWidth="1"/>
    <col min="12" max="12" width="7.86328125" style="1" customWidth="1"/>
    <col min="13" max="13" width="9.36328125" style="1" bestFit="1" customWidth="1"/>
    <col min="14" max="14" width="9" style="1" bestFit="1" customWidth="1"/>
    <col min="15" max="15" width="12.86328125" style="14" customWidth="1"/>
    <col min="16" max="16" width="4.54296875" style="1" customWidth="1"/>
    <col min="17" max="17" width="14.26953125" style="1" hidden="1" customWidth="1"/>
    <col min="18" max="23" width="9.08984375" style="1" hidden="1" customWidth="1"/>
    <col min="24" max="16384" width="9.08984375" style="1"/>
  </cols>
  <sheetData>
    <row r="1" spans="1:23" ht="11.25" customHeight="1" x14ac:dyDescent="0.7">
      <c r="A1" s="76"/>
      <c r="B1" s="77"/>
      <c r="C1" s="83" t="s">
        <v>0</v>
      </c>
      <c r="D1" s="84"/>
      <c r="E1" s="85" t="s">
        <v>59</v>
      </c>
      <c r="F1" s="85"/>
      <c r="G1" s="86"/>
      <c r="H1" s="38" t="s">
        <v>1</v>
      </c>
      <c r="I1" s="87" t="s">
        <v>29</v>
      </c>
      <c r="J1" s="88"/>
      <c r="K1" s="88"/>
      <c r="L1" s="89" t="s">
        <v>2</v>
      </c>
      <c r="M1" s="90"/>
      <c r="N1" s="90"/>
      <c r="O1" s="90"/>
      <c r="P1" s="91"/>
      <c r="Q1" s="25" t="s">
        <v>3</v>
      </c>
      <c r="R1" s="1" t="s">
        <v>4</v>
      </c>
      <c r="S1" s="1" t="s">
        <v>5</v>
      </c>
      <c r="T1" s="29">
        <v>43101</v>
      </c>
    </row>
    <row r="2" spans="1:23" ht="11.25" customHeight="1" x14ac:dyDescent="0.7">
      <c r="A2" s="78"/>
      <c r="B2" s="79"/>
      <c r="C2" s="92" t="s">
        <v>6</v>
      </c>
      <c r="D2" s="93"/>
      <c r="E2" s="67" t="s">
        <v>68</v>
      </c>
      <c r="F2" s="67"/>
      <c r="G2" s="94"/>
      <c r="H2" s="39" t="s">
        <v>7</v>
      </c>
      <c r="I2" s="97" t="s">
        <v>70</v>
      </c>
      <c r="J2" s="97"/>
      <c r="K2" s="97"/>
      <c r="L2" s="40" t="s">
        <v>42</v>
      </c>
      <c r="M2" s="41" t="s">
        <v>9</v>
      </c>
      <c r="N2" s="41" t="s">
        <v>10</v>
      </c>
      <c r="O2" s="41" t="s">
        <v>11</v>
      </c>
      <c r="P2" s="42"/>
      <c r="Q2" s="26"/>
      <c r="S2" s="1" t="s">
        <v>12</v>
      </c>
      <c r="T2" s="29">
        <v>43830</v>
      </c>
    </row>
    <row r="3" spans="1:23" ht="11.25" customHeight="1" x14ac:dyDescent="0.7">
      <c r="A3" s="78"/>
      <c r="B3" s="79"/>
      <c r="C3" s="33"/>
      <c r="D3" s="34" t="s">
        <v>13</v>
      </c>
      <c r="E3" s="97" t="s">
        <v>60</v>
      </c>
      <c r="F3" s="97"/>
      <c r="G3" s="98"/>
      <c r="H3" s="39" t="s">
        <v>14</v>
      </c>
      <c r="I3" s="99">
        <v>4027</v>
      </c>
      <c r="J3" s="100"/>
      <c r="K3" s="100"/>
      <c r="L3" s="43" t="s">
        <v>15</v>
      </c>
      <c r="M3" s="44">
        <f>VLOOKUP($L$2,$Q$10:$W$17,2,FALSE)</f>
        <v>0.34200000000000003</v>
      </c>
      <c r="N3" s="44">
        <f>VLOOKUP($L$2,$Q$10:$W$17,3,FALSE)</f>
        <v>-0.157</v>
      </c>
      <c r="O3" s="44">
        <f>VLOOKUP($L$2,$Q$10:$W$17,4,FALSE)</f>
        <v>-1.22</v>
      </c>
      <c r="P3" s="42"/>
      <c r="Q3" s="27" t="s">
        <v>16</v>
      </c>
      <c r="R3" s="1" t="s">
        <v>17</v>
      </c>
    </row>
    <row r="4" spans="1:23" ht="12" customHeight="1" thickBot="1" x14ac:dyDescent="0.85">
      <c r="A4" s="78"/>
      <c r="B4" s="79"/>
      <c r="C4" s="33"/>
      <c r="D4" s="34" t="s">
        <v>18</v>
      </c>
      <c r="E4" s="67" t="s">
        <v>61</v>
      </c>
      <c r="F4" s="67"/>
      <c r="G4" s="94"/>
      <c r="H4" s="39" t="s">
        <v>19</v>
      </c>
      <c r="I4" s="95" t="s">
        <v>71</v>
      </c>
      <c r="J4" s="96"/>
      <c r="K4" s="96"/>
      <c r="L4" s="45" t="s">
        <v>20</v>
      </c>
      <c r="M4" s="44">
        <f>VLOOKUP($L$2,$Q$10:$W$17,5,FALSE)</f>
        <v>0</v>
      </c>
      <c r="N4" s="44">
        <f>VLOOKUP($L$2,$Q$10:$W$17,6,FALSE)</f>
        <v>0</v>
      </c>
      <c r="O4" s="44">
        <f>VLOOKUP($L$2,$Q$10:$W$17,7,FALSE)</f>
        <v>0</v>
      </c>
      <c r="P4" s="46"/>
      <c r="Q4" s="27" t="s">
        <v>21</v>
      </c>
      <c r="R4" s="1" t="s">
        <v>22</v>
      </c>
    </row>
    <row r="5" spans="1:23" ht="11.25" customHeight="1" thickBot="1" x14ac:dyDescent="0.85">
      <c r="A5" s="78"/>
      <c r="B5" s="79"/>
      <c r="C5" s="33"/>
      <c r="D5" s="34" t="s">
        <v>23</v>
      </c>
      <c r="E5" s="67" t="s">
        <v>56</v>
      </c>
      <c r="F5" s="67"/>
      <c r="G5" s="68"/>
      <c r="H5" s="64"/>
      <c r="I5" s="65"/>
      <c r="J5" s="66"/>
      <c r="K5" s="47" t="s">
        <v>24</v>
      </c>
      <c r="L5" s="48"/>
      <c r="M5" s="49" t="s">
        <v>25</v>
      </c>
      <c r="N5" s="49" t="s">
        <v>26</v>
      </c>
      <c r="O5" s="50" t="s">
        <v>27</v>
      </c>
      <c r="P5" s="42"/>
      <c r="Q5" s="28" t="s">
        <v>28</v>
      </c>
      <c r="R5" s="1" t="s">
        <v>29</v>
      </c>
    </row>
    <row r="6" spans="1:23" ht="11.25" customHeight="1" x14ac:dyDescent="0.7">
      <c r="A6" s="101" t="s">
        <v>30</v>
      </c>
      <c r="B6" s="102"/>
      <c r="C6" s="33"/>
      <c r="D6" s="34" t="s">
        <v>31</v>
      </c>
      <c r="E6" s="67" t="s">
        <v>63</v>
      </c>
      <c r="F6" s="67"/>
      <c r="G6" s="68"/>
      <c r="H6" s="69"/>
      <c r="I6" s="70"/>
      <c r="J6" s="70"/>
      <c r="K6" s="43"/>
      <c r="L6" s="51">
        <v>0</v>
      </c>
      <c r="M6" s="52">
        <f>IF(L5="Leica",L6+0.36,IF(L5="Topcon",(SQRT((L6*L6)-(0.089*0.089)))-0.055,IF(L5="Trimble",(SQRT((L6*L6)-(0.091*0.091)))-0.055,0)))</f>
        <v>0</v>
      </c>
      <c r="N6" s="53">
        <v>0</v>
      </c>
      <c r="O6" s="53">
        <v>0</v>
      </c>
      <c r="P6" s="54"/>
      <c r="R6" s="16" t="s">
        <v>32</v>
      </c>
    </row>
    <row r="7" spans="1:23" ht="12.75" customHeight="1" thickBot="1" x14ac:dyDescent="0.85">
      <c r="A7" s="103"/>
      <c r="B7" s="102"/>
      <c r="C7" s="35"/>
      <c r="D7" s="34" t="s">
        <v>33</v>
      </c>
      <c r="E7" s="67" t="s">
        <v>72</v>
      </c>
      <c r="F7" s="67"/>
      <c r="G7" s="68"/>
      <c r="H7" s="69"/>
      <c r="I7" s="70"/>
      <c r="J7" s="70"/>
      <c r="K7" s="43"/>
      <c r="L7" s="51">
        <v>0</v>
      </c>
      <c r="M7" s="52">
        <v>0</v>
      </c>
      <c r="N7" s="53"/>
      <c r="O7" s="53"/>
      <c r="P7" s="42"/>
    </row>
    <row r="8" spans="1:23" ht="12.75" customHeight="1" thickBot="1" x14ac:dyDescent="0.85">
      <c r="A8" s="117" t="s">
        <v>34</v>
      </c>
      <c r="B8" s="118"/>
      <c r="C8" s="35"/>
      <c r="D8" s="34" t="s">
        <v>35</v>
      </c>
      <c r="E8" s="67" t="s">
        <v>115</v>
      </c>
      <c r="F8" s="67"/>
      <c r="G8" s="68"/>
      <c r="H8" s="69"/>
      <c r="I8" s="70"/>
      <c r="J8" s="70"/>
      <c r="K8" s="45"/>
      <c r="L8" s="55">
        <v>0</v>
      </c>
      <c r="M8" s="56">
        <v>0</v>
      </c>
      <c r="N8" s="57"/>
      <c r="O8" s="57"/>
      <c r="P8" s="58"/>
      <c r="Q8" s="25" t="s">
        <v>36</v>
      </c>
      <c r="R8" s="121" t="s">
        <v>15</v>
      </c>
      <c r="S8" s="121"/>
      <c r="T8" s="121"/>
      <c r="U8" s="122" t="s">
        <v>20</v>
      </c>
      <c r="V8" s="121"/>
      <c r="W8" s="123"/>
    </row>
    <row r="9" spans="1:23" ht="13.5" x14ac:dyDescent="0.7">
      <c r="A9" s="117" t="s">
        <v>37</v>
      </c>
      <c r="B9" s="118"/>
      <c r="C9" s="35"/>
      <c r="D9" s="36" t="s">
        <v>38</v>
      </c>
      <c r="E9" s="80" t="s">
        <v>62</v>
      </c>
      <c r="F9" s="81"/>
      <c r="G9" s="82"/>
      <c r="H9" s="71"/>
      <c r="I9" s="72"/>
      <c r="J9" s="72"/>
      <c r="K9" s="72"/>
      <c r="L9" s="72"/>
      <c r="M9" s="72"/>
      <c r="N9" s="72"/>
      <c r="O9" s="72"/>
      <c r="P9" s="59"/>
      <c r="Q9" s="27"/>
      <c r="R9" s="1" t="s">
        <v>9</v>
      </c>
      <c r="S9" s="1" t="s">
        <v>10</v>
      </c>
      <c r="T9" s="1" t="s">
        <v>11</v>
      </c>
      <c r="U9" s="17" t="s">
        <v>9</v>
      </c>
      <c r="V9" s="1" t="s">
        <v>10</v>
      </c>
      <c r="W9" s="18" t="s">
        <v>11</v>
      </c>
    </row>
    <row r="10" spans="1:23" ht="13.5" x14ac:dyDescent="0.7">
      <c r="A10" s="117" t="s">
        <v>39</v>
      </c>
      <c r="B10" s="118"/>
      <c r="C10" s="35"/>
      <c r="D10" s="37" t="s">
        <v>40</v>
      </c>
      <c r="E10" s="67" t="s">
        <v>116</v>
      </c>
      <c r="F10" s="67"/>
      <c r="G10" s="68"/>
      <c r="H10" s="124"/>
      <c r="I10" s="100"/>
      <c r="J10" s="100"/>
      <c r="K10" s="100"/>
      <c r="L10" s="100"/>
      <c r="M10" s="100"/>
      <c r="N10" s="100"/>
      <c r="O10" s="100"/>
      <c r="P10" s="22"/>
      <c r="Q10" s="27" t="s">
        <v>8</v>
      </c>
      <c r="R10" s="1">
        <v>-0.129</v>
      </c>
      <c r="S10" s="1">
        <v>0.26</v>
      </c>
      <c r="T10" s="1">
        <v>-1.337</v>
      </c>
      <c r="U10" s="17">
        <v>-0.45</v>
      </c>
      <c r="V10" s="1">
        <v>0.11899999999999999</v>
      </c>
      <c r="W10" s="18">
        <v>-0.20300000000000001</v>
      </c>
    </row>
    <row r="11" spans="1:23" ht="13.5" x14ac:dyDescent="0.7">
      <c r="A11" s="119"/>
      <c r="B11" s="105"/>
      <c r="C11" s="35"/>
      <c r="D11" s="34" t="s">
        <v>41</v>
      </c>
      <c r="E11" s="97"/>
      <c r="F11" s="97"/>
      <c r="G11" s="120"/>
      <c r="H11" s="124"/>
      <c r="I11" s="100"/>
      <c r="J11" s="100"/>
      <c r="K11" s="100"/>
      <c r="L11" s="100"/>
      <c r="M11" s="100"/>
      <c r="N11" s="100"/>
      <c r="O11" s="100"/>
      <c r="P11" s="22"/>
      <c r="Q11" s="27" t="s">
        <v>42</v>
      </c>
      <c r="R11" s="1">
        <v>0.34200000000000003</v>
      </c>
      <c r="S11" s="1">
        <v>-0.157</v>
      </c>
      <c r="T11" s="1">
        <v>-1.22</v>
      </c>
      <c r="U11" s="17">
        <v>0</v>
      </c>
      <c r="V11" s="1">
        <v>0</v>
      </c>
      <c r="W11" s="18">
        <v>0</v>
      </c>
    </row>
    <row r="12" spans="1:23" ht="14.25" thickBot="1" x14ac:dyDescent="0.85">
      <c r="A12" s="104"/>
      <c r="B12" s="105"/>
      <c r="C12" s="35"/>
      <c r="D12" s="36" t="s">
        <v>43</v>
      </c>
      <c r="E12" s="106"/>
      <c r="F12" s="106"/>
      <c r="G12" s="107"/>
      <c r="H12" s="108"/>
      <c r="I12" s="96"/>
      <c r="J12" s="109"/>
      <c r="K12" s="109"/>
      <c r="L12" s="109"/>
      <c r="M12" s="109"/>
      <c r="N12" s="109"/>
      <c r="O12" s="109"/>
      <c r="P12" s="23"/>
      <c r="Q12" s="27" t="s">
        <v>44</v>
      </c>
      <c r="R12" s="1">
        <v>-0.20100000000000001</v>
      </c>
      <c r="S12" s="1">
        <v>0.34799999999999998</v>
      </c>
      <c r="T12" s="1">
        <v>-1.379</v>
      </c>
      <c r="U12" s="17">
        <v>-0.45</v>
      </c>
      <c r="V12" s="1">
        <v>0.159</v>
      </c>
      <c r="W12" s="18">
        <v>-0.16900000000000001</v>
      </c>
    </row>
    <row r="13" spans="1:23" ht="15" thickTop="1" thickBot="1" x14ac:dyDescent="0.85">
      <c r="A13" s="113" t="s">
        <v>45</v>
      </c>
      <c r="B13" s="114"/>
      <c r="C13" s="3" t="s">
        <v>26</v>
      </c>
      <c r="D13" s="3" t="s">
        <v>46</v>
      </c>
      <c r="E13" s="3" t="s">
        <v>47</v>
      </c>
      <c r="F13" s="3" t="s">
        <v>48</v>
      </c>
      <c r="G13" s="4" t="s">
        <v>49</v>
      </c>
      <c r="H13" s="3" t="s">
        <v>57</v>
      </c>
      <c r="I13" s="11" t="s">
        <v>50</v>
      </c>
      <c r="J13" s="115" t="s">
        <v>51</v>
      </c>
      <c r="K13" s="116"/>
      <c r="L13" s="116"/>
      <c r="M13" s="116"/>
      <c r="N13" s="116"/>
      <c r="O13" s="116"/>
      <c r="P13" s="24"/>
      <c r="Q13" s="27" t="s">
        <v>52</v>
      </c>
      <c r="R13" s="1">
        <v>0.71399999999999997</v>
      </c>
      <c r="S13" s="1">
        <v>-0.17199999999999999</v>
      </c>
      <c r="T13" s="1">
        <v>-1.1519999999999999</v>
      </c>
      <c r="U13" s="17">
        <v>5.0000000000000001E-3</v>
      </c>
      <c r="V13" s="1">
        <v>-1.4999999999999999E-2</v>
      </c>
      <c r="W13" s="18">
        <v>-0.192</v>
      </c>
    </row>
    <row r="14" spans="1:23" ht="16" thickTop="1" x14ac:dyDescent="0.65">
      <c r="A14" s="9" t="s">
        <v>58</v>
      </c>
      <c r="B14" s="5" t="s">
        <v>88</v>
      </c>
      <c r="C14" s="15">
        <v>0.56527777777777777</v>
      </c>
      <c r="D14" s="15">
        <v>0.56597222222222221</v>
      </c>
      <c r="E14" s="9">
        <v>180</v>
      </c>
      <c r="F14" s="8" t="s">
        <v>94</v>
      </c>
      <c r="G14" s="32"/>
      <c r="H14" s="9">
        <v>1</v>
      </c>
      <c r="I14" s="12">
        <f>D14-C14</f>
        <v>6.9444444444444198E-4</v>
      </c>
      <c r="J14" s="63"/>
      <c r="K14" s="63"/>
      <c r="L14" s="63"/>
      <c r="M14" s="63"/>
      <c r="N14" s="63"/>
      <c r="O14" s="63"/>
      <c r="P14" s="63"/>
      <c r="Q14" s="27"/>
      <c r="U14" s="17"/>
      <c r="W14" s="18"/>
    </row>
    <row r="15" spans="1:23" ht="16" thickBot="1" x14ac:dyDescent="0.8">
      <c r="A15" s="9" t="s">
        <v>73</v>
      </c>
      <c r="B15" s="5" t="s">
        <v>89</v>
      </c>
      <c r="C15" s="15">
        <v>0.56874999999999998</v>
      </c>
      <c r="D15" s="15">
        <v>0.57152777777777775</v>
      </c>
      <c r="E15" s="9">
        <v>115</v>
      </c>
      <c r="F15" s="8" t="s">
        <v>94</v>
      </c>
      <c r="G15" s="32"/>
      <c r="H15" s="9">
        <v>2</v>
      </c>
      <c r="I15" s="12">
        <f>D15-C15</f>
        <v>2.7777777777777679E-3</v>
      </c>
      <c r="J15" s="63" t="s">
        <v>64</v>
      </c>
      <c r="K15" s="63"/>
      <c r="L15" s="63"/>
      <c r="M15" s="63"/>
      <c r="N15" s="63"/>
      <c r="O15" s="63"/>
      <c r="P15" s="63"/>
      <c r="Q15" s="27"/>
      <c r="U15" s="17"/>
      <c r="W15" s="18"/>
    </row>
    <row r="16" spans="1:23" ht="16.75" thickTop="1" thickBot="1" x14ac:dyDescent="0.8">
      <c r="A16" s="9" t="s">
        <v>74</v>
      </c>
      <c r="B16" s="5" t="s">
        <v>92</v>
      </c>
      <c r="C16" s="15">
        <v>0.57361111111111118</v>
      </c>
      <c r="D16" s="15">
        <v>0.57638888888888895</v>
      </c>
      <c r="E16" s="9">
        <v>118</v>
      </c>
      <c r="F16" s="8" t="s">
        <v>95</v>
      </c>
      <c r="G16" s="32"/>
      <c r="H16" s="9">
        <v>3</v>
      </c>
      <c r="I16" s="12">
        <f t="shared" ref="I16" si="0">D16-C16</f>
        <v>2.7777777777777679E-3</v>
      </c>
      <c r="J16" s="73"/>
      <c r="K16" s="74"/>
      <c r="L16" s="74"/>
      <c r="M16" s="74"/>
      <c r="N16" s="74"/>
      <c r="O16" s="74"/>
      <c r="P16" s="75"/>
      <c r="Q16" s="27"/>
      <c r="U16" s="17"/>
      <c r="W16" s="18"/>
    </row>
    <row r="17" spans="1:23" ht="18" customHeight="1" thickTop="1" thickBot="1" x14ac:dyDescent="0.8">
      <c r="A17" s="9" t="s">
        <v>75</v>
      </c>
      <c r="B17" s="5" t="s">
        <v>89</v>
      </c>
      <c r="C17" s="15">
        <v>0.57916666666666672</v>
      </c>
      <c r="D17" s="15">
        <v>0.5805555555555556</v>
      </c>
      <c r="E17" s="9">
        <v>117</v>
      </c>
      <c r="F17" s="8" t="s">
        <v>96</v>
      </c>
      <c r="G17" s="32"/>
      <c r="H17" s="9">
        <v>4</v>
      </c>
      <c r="I17" s="12">
        <f>D17-C17</f>
        <v>1.388888888888884E-3</v>
      </c>
      <c r="J17" s="63"/>
      <c r="K17" s="63"/>
      <c r="L17" s="63"/>
      <c r="M17" s="63"/>
      <c r="N17" s="63"/>
      <c r="O17" s="63"/>
      <c r="P17" s="63"/>
      <c r="Q17" s="30"/>
      <c r="R17" s="20"/>
      <c r="S17" s="20"/>
      <c r="T17" s="20"/>
      <c r="U17" s="19"/>
      <c r="V17" s="20"/>
      <c r="W17" s="21"/>
    </row>
    <row r="18" spans="1:23" ht="18" customHeight="1" x14ac:dyDescent="0.65">
      <c r="A18" s="9" t="s">
        <v>76</v>
      </c>
      <c r="B18" s="5" t="s">
        <v>92</v>
      </c>
      <c r="C18" s="15">
        <v>0.58263888888888882</v>
      </c>
      <c r="D18" s="15">
        <v>0.58402777777777781</v>
      </c>
      <c r="E18" s="9">
        <v>115</v>
      </c>
      <c r="F18" s="8" t="s">
        <v>97</v>
      </c>
      <c r="G18" s="32"/>
      <c r="H18" s="9">
        <v>5</v>
      </c>
      <c r="I18" s="12">
        <f t="shared" ref="I18:I86" si="1">D18-C18</f>
        <v>1.388888888888995E-3</v>
      </c>
      <c r="J18" s="60"/>
      <c r="K18" s="61"/>
      <c r="L18" s="61"/>
      <c r="M18" s="61"/>
      <c r="N18" s="61"/>
      <c r="O18" s="61"/>
      <c r="P18" s="62"/>
    </row>
    <row r="19" spans="1:23" ht="18" customHeight="1" x14ac:dyDescent="0.65">
      <c r="A19" s="9" t="s">
        <v>77</v>
      </c>
      <c r="B19" s="5" t="s">
        <v>89</v>
      </c>
      <c r="C19" s="15">
        <v>0.58611111111111114</v>
      </c>
      <c r="D19" s="15">
        <v>0.58680555555555558</v>
      </c>
      <c r="E19" s="9">
        <v>114</v>
      </c>
      <c r="F19" s="8" t="s">
        <v>98</v>
      </c>
      <c r="G19" s="9"/>
      <c r="H19" s="9">
        <v>6</v>
      </c>
      <c r="I19" s="12">
        <f t="shared" si="1"/>
        <v>6.9444444444444198E-4</v>
      </c>
      <c r="J19" s="110"/>
      <c r="K19" s="111"/>
      <c r="L19" s="111"/>
      <c r="M19" s="111"/>
      <c r="N19" s="111"/>
      <c r="O19" s="111"/>
      <c r="P19" s="112"/>
      <c r="Q19" s="27" t="s">
        <v>53</v>
      </c>
      <c r="R19" s="1">
        <v>-0.22</v>
      </c>
      <c r="S19" s="1">
        <v>0.18</v>
      </c>
      <c r="T19" s="1">
        <v>-1.4</v>
      </c>
      <c r="U19" s="17">
        <v>-0.45</v>
      </c>
      <c r="V19" s="1">
        <v>0.159</v>
      </c>
      <c r="W19" s="18">
        <v>-0.16900000000000001</v>
      </c>
    </row>
    <row r="20" spans="1:23" ht="18" customHeight="1" x14ac:dyDescent="0.65">
      <c r="A20" s="9" t="s">
        <v>65</v>
      </c>
      <c r="B20" s="5" t="s">
        <v>91</v>
      </c>
      <c r="C20" s="15">
        <v>0.58888888888888891</v>
      </c>
      <c r="D20" s="15">
        <v>0.58958333333333335</v>
      </c>
      <c r="E20" s="9">
        <v>125</v>
      </c>
      <c r="F20" s="8" t="s">
        <v>99</v>
      </c>
      <c r="G20" s="9"/>
      <c r="H20" s="9">
        <v>7</v>
      </c>
      <c r="I20" s="12">
        <f t="shared" si="1"/>
        <v>6.9444444444444198E-4</v>
      </c>
      <c r="J20" s="63" t="s">
        <v>67</v>
      </c>
      <c r="K20" s="63"/>
      <c r="L20" s="63"/>
      <c r="M20" s="63"/>
      <c r="N20" s="63"/>
      <c r="O20" s="63"/>
      <c r="P20" s="63"/>
      <c r="Q20" s="27" t="s">
        <v>54</v>
      </c>
      <c r="R20" s="1">
        <v>-0.19</v>
      </c>
      <c r="S20" s="1">
        <v>-0.01</v>
      </c>
      <c r="T20" s="1">
        <v>-1.54</v>
      </c>
      <c r="U20" s="17">
        <v>-0.45</v>
      </c>
      <c r="V20" s="1">
        <v>0.11899999999999999</v>
      </c>
      <c r="W20" s="18">
        <v>-0.20300000000000001</v>
      </c>
    </row>
    <row r="21" spans="1:23" ht="18" customHeight="1" x14ac:dyDescent="0.65">
      <c r="A21" s="9" t="s">
        <v>66</v>
      </c>
      <c r="B21" s="5" t="s">
        <v>90</v>
      </c>
      <c r="C21" s="15">
        <v>0.59236111111111112</v>
      </c>
      <c r="D21" s="15">
        <v>0.59305555555555556</v>
      </c>
      <c r="E21" s="9">
        <v>97</v>
      </c>
      <c r="F21" s="8" t="s">
        <v>100</v>
      </c>
      <c r="G21" s="9"/>
      <c r="H21" s="9">
        <v>8</v>
      </c>
      <c r="I21" s="12">
        <f>D21-C21</f>
        <v>6.9444444444444198E-4</v>
      </c>
      <c r="J21" s="63" t="s">
        <v>67</v>
      </c>
      <c r="K21" s="63"/>
      <c r="L21" s="63"/>
      <c r="M21" s="63"/>
      <c r="N21" s="63"/>
      <c r="O21" s="63"/>
      <c r="P21" s="63"/>
      <c r="R21" s="13"/>
    </row>
    <row r="22" spans="1:23" ht="18" customHeight="1" x14ac:dyDescent="0.65">
      <c r="A22" s="9" t="s">
        <v>78</v>
      </c>
      <c r="B22" s="9">
        <v>350.3</v>
      </c>
      <c r="C22" s="15">
        <v>0.59791666666666665</v>
      </c>
      <c r="D22" s="15">
        <v>0.59861111111111109</v>
      </c>
      <c r="E22" s="9">
        <v>140</v>
      </c>
      <c r="F22" s="8" t="s">
        <v>101</v>
      </c>
      <c r="G22" s="9"/>
      <c r="H22" s="9">
        <v>9</v>
      </c>
      <c r="I22" s="12">
        <f t="shared" si="1"/>
        <v>6.9444444444444198E-4</v>
      </c>
      <c r="J22" s="63" t="s">
        <v>69</v>
      </c>
      <c r="K22" s="63"/>
      <c r="L22" s="63"/>
      <c r="M22" s="63"/>
      <c r="N22" s="63"/>
      <c r="O22" s="63"/>
      <c r="P22" s="63"/>
      <c r="S22" s="13"/>
    </row>
    <row r="23" spans="1:23" ht="15.25" x14ac:dyDescent="0.65">
      <c r="A23" s="9" t="s">
        <v>79</v>
      </c>
      <c r="B23" s="9">
        <v>170.3</v>
      </c>
      <c r="C23" s="15">
        <v>0.60138888888888886</v>
      </c>
      <c r="D23" s="15">
        <v>0.6020833333333333</v>
      </c>
      <c r="E23" s="9">
        <v>142</v>
      </c>
      <c r="F23" s="8" t="s">
        <v>102</v>
      </c>
      <c r="G23" s="10"/>
      <c r="H23" s="6">
        <v>10</v>
      </c>
      <c r="I23" s="12">
        <f t="shared" si="1"/>
        <v>6.9444444444444198E-4</v>
      </c>
      <c r="J23" s="63"/>
      <c r="K23" s="63"/>
      <c r="L23" s="63"/>
      <c r="M23" s="63"/>
      <c r="N23" s="63"/>
      <c r="O23" s="63"/>
      <c r="P23" s="63"/>
      <c r="S23" s="13"/>
    </row>
    <row r="24" spans="1:23" ht="18" customHeight="1" x14ac:dyDescent="0.65">
      <c r="A24" s="9" t="s">
        <v>80</v>
      </c>
      <c r="B24" s="9">
        <v>350.3</v>
      </c>
      <c r="C24" s="15">
        <v>0.60416666666666663</v>
      </c>
      <c r="D24" s="15">
        <v>0.60555555555555551</v>
      </c>
      <c r="E24" s="9">
        <v>138</v>
      </c>
      <c r="F24" s="8" t="s">
        <v>103</v>
      </c>
      <c r="G24" s="8"/>
      <c r="H24" s="6">
        <v>11</v>
      </c>
      <c r="I24" s="12">
        <f t="shared" si="1"/>
        <v>1.388888888888884E-3</v>
      </c>
      <c r="J24" s="63"/>
      <c r="K24" s="63"/>
      <c r="L24" s="63"/>
      <c r="M24" s="63"/>
      <c r="N24" s="63"/>
      <c r="O24" s="63"/>
      <c r="P24" s="63"/>
    </row>
    <row r="25" spans="1:23" ht="18" customHeight="1" x14ac:dyDescent="0.65">
      <c r="A25" s="9" t="s">
        <v>81</v>
      </c>
      <c r="B25" s="5" t="s">
        <v>93</v>
      </c>
      <c r="C25" s="15">
        <v>0.60833333333333328</v>
      </c>
      <c r="D25" s="15">
        <v>0.60902777777777783</v>
      </c>
      <c r="E25" s="9">
        <v>136</v>
      </c>
      <c r="F25" s="5" t="s">
        <v>104</v>
      </c>
      <c r="G25" s="8"/>
      <c r="H25" s="6">
        <v>12</v>
      </c>
      <c r="I25" s="12">
        <f t="shared" si="1"/>
        <v>6.94444444444553E-4</v>
      </c>
      <c r="J25" s="63"/>
      <c r="K25" s="63"/>
      <c r="L25" s="63"/>
      <c r="M25" s="63"/>
      <c r="N25" s="63"/>
      <c r="O25" s="63"/>
      <c r="P25" s="63"/>
    </row>
    <row r="26" spans="1:23" ht="18" customHeight="1" x14ac:dyDescent="0.65">
      <c r="A26" s="9" t="s">
        <v>82</v>
      </c>
      <c r="B26" s="9">
        <v>350.3</v>
      </c>
      <c r="C26" s="15">
        <v>0.61319444444444449</v>
      </c>
      <c r="D26" s="15">
        <v>0.61458333333333337</v>
      </c>
      <c r="E26" s="9">
        <v>115</v>
      </c>
      <c r="F26" s="5" t="s">
        <v>105</v>
      </c>
      <c r="G26" s="31"/>
      <c r="H26" s="6">
        <v>13</v>
      </c>
      <c r="I26" s="12">
        <f t="shared" si="1"/>
        <v>1.388888888888884E-3</v>
      </c>
      <c r="J26" s="63"/>
      <c r="K26" s="63"/>
      <c r="L26" s="63"/>
      <c r="M26" s="63"/>
      <c r="N26" s="63"/>
      <c r="O26" s="63"/>
      <c r="P26" s="63"/>
    </row>
    <row r="27" spans="1:23" ht="18" customHeight="1" x14ac:dyDescent="0.65">
      <c r="A27" s="9" t="s">
        <v>83</v>
      </c>
      <c r="B27" s="9">
        <v>170.3</v>
      </c>
      <c r="C27" s="15">
        <v>0.6166666666666667</v>
      </c>
      <c r="D27" s="15">
        <v>0.61875000000000002</v>
      </c>
      <c r="E27" s="9">
        <v>135</v>
      </c>
      <c r="F27" s="5" t="s">
        <v>106</v>
      </c>
      <c r="G27" s="31"/>
      <c r="H27" s="6">
        <v>14</v>
      </c>
      <c r="I27" s="12">
        <f t="shared" ref="I27" si="2">D27-C27</f>
        <v>2.0833333333333259E-3</v>
      </c>
      <c r="J27" s="63"/>
      <c r="K27" s="63"/>
      <c r="L27" s="63"/>
      <c r="M27" s="63"/>
      <c r="N27" s="63"/>
      <c r="O27" s="63"/>
      <c r="P27" s="63"/>
    </row>
    <row r="28" spans="1:23" ht="18" customHeight="1" x14ac:dyDescent="0.65">
      <c r="A28" s="9" t="s">
        <v>84</v>
      </c>
      <c r="B28" s="9">
        <v>350.3</v>
      </c>
      <c r="C28" s="15">
        <v>0.62083333333333335</v>
      </c>
      <c r="D28" s="15">
        <v>0.62291666666666667</v>
      </c>
      <c r="E28" s="6">
        <v>137</v>
      </c>
      <c r="F28" s="5" t="s">
        <v>107</v>
      </c>
      <c r="G28" s="31"/>
      <c r="H28" s="6">
        <v>15</v>
      </c>
      <c r="I28" s="12">
        <f t="shared" si="1"/>
        <v>2.0833333333333259E-3</v>
      </c>
      <c r="J28" s="63"/>
      <c r="K28" s="63"/>
      <c r="L28" s="63"/>
      <c r="M28" s="63"/>
      <c r="N28" s="63"/>
      <c r="O28" s="63"/>
      <c r="P28" s="63"/>
    </row>
    <row r="29" spans="1:23" ht="18" customHeight="1" x14ac:dyDescent="0.65">
      <c r="A29" s="9" t="s">
        <v>85</v>
      </c>
      <c r="B29" s="9">
        <v>170.3</v>
      </c>
      <c r="C29" s="15">
        <v>0.625</v>
      </c>
      <c r="D29" s="15">
        <v>0.62708333333333333</v>
      </c>
      <c r="E29" s="6">
        <v>140</v>
      </c>
      <c r="F29" s="5" t="s">
        <v>108</v>
      </c>
      <c r="G29" s="31"/>
      <c r="H29" s="6">
        <v>16</v>
      </c>
      <c r="I29" s="12">
        <f t="shared" si="1"/>
        <v>2.0833333333333259E-3</v>
      </c>
      <c r="J29" s="63"/>
      <c r="K29" s="63"/>
      <c r="L29" s="63"/>
      <c r="M29" s="63"/>
      <c r="N29" s="63"/>
      <c r="O29" s="63"/>
      <c r="P29" s="63"/>
    </row>
    <row r="30" spans="1:23" ht="18" customHeight="1" x14ac:dyDescent="0.65">
      <c r="A30" s="9" t="s">
        <v>86</v>
      </c>
      <c r="B30" s="9">
        <v>350.3</v>
      </c>
      <c r="C30" s="15">
        <v>0.62986111111111109</v>
      </c>
      <c r="D30" s="15">
        <v>0.63124999999999998</v>
      </c>
      <c r="E30" s="6">
        <v>140</v>
      </c>
      <c r="F30" s="5" t="s">
        <v>109</v>
      </c>
      <c r="G30" s="31"/>
      <c r="H30" s="6">
        <v>17</v>
      </c>
      <c r="I30" s="12">
        <f t="shared" ref="I30:I31" si="3">D30-C30</f>
        <v>1.388888888888884E-3</v>
      </c>
      <c r="J30" s="63"/>
      <c r="K30" s="63"/>
      <c r="L30" s="63"/>
      <c r="M30" s="63"/>
      <c r="N30" s="63"/>
      <c r="O30" s="63"/>
      <c r="P30" s="63"/>
    </row>
    <row r="31" spans="1:23" ht="18" customHeight="1" x14ac:dyDescent="0.65">
      <c r="A31" s="9" t="s">
        <v>87</v>
      </c>
      <c r="B31" s="9">
        <v>170.3</v>
      </c>
      <c r="C31" s="15">
        <v>0.63402777777777775</v>
      </c>
      <c r="D31" s="15">
        <v>0.63472222222222219</v>
      </c>
      <c r="E31" s="6">
        <v>135</v>
      </c>
      <c r="F31" s="5" t="s">
        <v>110</v>
      </c>
      <c r="G31" s="31"/>
      <c r="H31" s="6">
        <v>18</v>
      </c>
      <c r="I31" s="12">
        <f t="shared" si="3"/>
        <v>6.9444444444444198E-4</v>
      </c>
      <c r="J31" s="63" t="s">
        <v>111</v>
      </c>
      <c r="K31" s="63"/>
      <c r="L31" s="63"/>
      <c r="M31" s="63"/>
      <c r="N31" s="63"/>
      <c r="O31" s="63"/>
      <c r="P31" s="63"/>
    </row>
    <row r="32" spans="1:23" ht="18" customHeight="1" x14ac:dyDescent="0.65">
      <c r="A32" s="9"/>
      <c r="B32" s="9"/>
      <c r="C32" s="15"/>
      <c r="D32" s="15"/>
      <c r="E32" s="9"/>
      <c r="F32" s="8"/>
      <c r="G32" s="31"/>
      <c r="H32" s="6"/>
      <c r="I32" s="12">
        <f t="shared" si="1"/>
        <v>0</v>
      </c>
      <c r="J32" s="63" t="s">
        <v>112</v>
      </c>
      <c r="K32" s="63"/>
      <c r="L32" s="63"/>
      <c r="M32" s="63"/>
      <c r="N32" s="63"/>
      <c r="O32" s="63"/>
      <c r="P32" s="63"/>
    </row>
    <row r="33" spans="1:16" ht="18" customHeight="1" x14ac:dyDescent="0.65">
      <c r="A33" s="9"/>
      <c r="B33" s="9"/>
      <c r="C33" s="15"/>
      <c r="D33" s="15"/>
      <c r="E33" s="6"/>
      <c r="F33" s="5"/>
      <c r="G33" s="31"/>
      <c r="H33" s="6"/>
      <c r="I33" s="12">
        <f t="shared" si="1"/>
        <v>0</v>
      </c>
      <c r="J33" s="63" t="s">
        <v>113</v>
      </c>
      <c r="K33" s="63"/>
      <c r="L33" s="63"/>
      <c r="M33" s="63"/>
      <c r="N33" s="63"/>
      <c r="O33" s="63"/>
      <c r="P33" s="63"/>
    </row>
    <row r="34" spans="1:16" ht="18" customHeight="1" x14ac:dyDescent="0.65">
      <c r="A34" s="9"/>
      <c r="B34" s="9"/>
      <c r="C34" s="15"/>
      <c r="D34" s="15"/>
      <c r="E34" s="9"/>
      <c r="F34" s="8"/>
      <c r="G34" s="31"/>
      <c r="H34" s="9"/>
      <c r="I34" s="12">
        <f t="shared" ref="I34" si="4">D34-C34</f>
        <v>0</v>
      </c>
      <c r="J34" s="63" t="s">
        <v>114</v>
      </c>
      <c r="K34" s="63"/>
      <c r="L34" s="63"/>
      <c r="M34" s="63"/>
      <c r="N34" s="63"/>
      <c r="O34" s="63"/>
      <c r="P34" s="63"/>
    </row>
    <row r="35" spans="1:16" ht="18" customHeight="1" x14ac:dyDescent="0.65">
      <c r="A35" s="9"/>
      <c r="B35" s="9"/>
      <c r="C35" s="15"/>
      <c r="D35" s="15"/>
      <c r="E35" s="9"/>
      <c r="F35" s="8"/>
      <c r="G35" s="32"/>
      <c r="H35" s="9"/>
      <c r="I35" s="12">
        <f t="shared" si="1"/>
        <v>0</v>
      </c>
      <c r="J35" s="63"/>
      <c r="K35" s="63"/>
      <c r="L35" s="63"/>
      <c r="M35" s="63"/>
      <c r="N35" s="63"/>
      <c r="O35" s="63"/>
      <c r="P35" s="63"/>
    </row>
    <row r="36" spans="1:16" ht="18" customHeight="1" x14ac:dyDescent="0.65">
      <c r="A36" s="9"/>
      <c r="B36" s="9"/>
      <c r="C36" s="15"/>
      <c r="D36" s="15"/>
      <c r="E36" s="9"/>
      <c r="F36" s="8"/>
      <c r="G36" s="32"/>
      <c r="H36" s="9"/>
      <c r="I36" s="12">
        <f t="shared" ref="I36" si="5">D36-C36</f>
        <v>0</v>
      </c>
      <c r="J36" s="63"/>
      <c r="K36" s="63"/>
      <c r="L36" s="63"/>
      <c r="M36" s="63"/>
      <c r="N36" s="63"/>
      <c r="O36" s="63"/>
      <c r="P36" s="63"/>
    </row>
    <row r="37" spans="1:16" ht="18" customHeight="1" x14ac:dyDescent="0.65">
      <c r="A37" s="9"/>
      <c r="B37" s="9"/>
      <c r="C37" s="15"/>
      <c r="D37" s="15"/>
      <c r="E37" s="9"/>
      <c r="F37" s="8"/>
      <c r="G37" s="32"/>
      <c r="H37" s="9"/>
      <c r="I37" s="12">
        <f t="shared" si="1"/>
        <v>0</v>
      </c>
      <c r="J37" s="63"/>
      <c r="K37" s="63"/>
      <c r="L37" s="63"/>
      <c r="M37" s="63"/>
      <c r="N37" s="63"/>
      <c r="O37" s="63"/>
      <c r="P37" s="63"/>
    </row>
    <row r="38" spans="1:16" ht="18" customHeight="1" x14ac:dyDescent="0.65">
      <c r="A38" s="9"/>
      <c r="B38" s="5"/>
      <c r="C38" s="15"/>
      <c r="D38" s="15"/>
      <c r="E38" s="9"/>
      <c r="F38" s="8"/>
      <c r="G38" s="32"/>
      <c r="H38" s="9"/>
      <c r="I38" s="12">
        <f t="shared" si="1"/>
        <v>0</v>
      </c>
      <c r="J38" s="63"/>
      <c r="K38" s="63"/>
      <c r="L38" s="63"/>
      <c r="M38" s="63"/>
      <c r="N38" s="63"/>
      <c r="O38" s="63"/>
      <c r="P38" s="63"/>
    </row>
    <row r="39" spans="1:16" ht="18" customHeight="1" x14ac:dyDescent="0.65">
      <c r="A39" s="9"/>
      <c r="B39" s="5"/>
      <c r="C39" s="15"/>
      <c r="D39" s="15"/>
      <c r="E39" s="9"/>
      <c r="F39" s="8"/>
      <c r="G39" s="32"/>
      <c r="H39" s="9"/>
      <c r="I39" s="12">
        <f t="shared" si="1"/>
        <v>0</v>
      </c>
      <c r="J39" s="63"/>
      <c r="K39" s="63"/>
      <c r="L39" s="63"/>
      <c r="M39" s="63"/>
      <c r="N39" s="63"/>
      <c r="O39" s="63"/>
      <c r="P39" s="63"/>
    </row>
    <row r="40" spans="1:16" ht="18" customHeight="1" x14ac:dyDescent="0.65">
      <c r="A40" s="9"/>
      <c r="B40" s="5"/>
      <c r="C40" s="15"/>
      <c r="D40" s="15"/>
      <c r="E40" s="9"/>
      <c r="F40" s="8"/>
      <c r="G40" s="32"/>
      <c r="H40" s="9"/>
      <c r="I40" s="12">
        <f t="shared" si="1"/>
        <v>0</v>
      </c>
      <c r="J40" s="63"/>
      <c r="K40" s="63"/>
      <c r="L40" s="63"/>
      <c r="M40" s="63"/>
      <c r="N40" s="63"/>
      <c r="O40" s="63"/>
      <c r="P40" s="63"/>
    </row>
    <row r="41" spans="1:16" ht="18" customHeight="1" x14ac:dyDescent="0.65">
      <c r="A41" s="9"/>
      <c r="B41" s="5"/>
      <c r="C41" s="15"/>
      <c r="D41" s="15"/>
      <c r="E41" s="9"/>
      <c r="F41" s="8"/>
      <c r="G41" s="32"/>
      <c r="H41" s="9"/>
      <c r="I41" s="12">
        <f t="shared" si="1"/>
        <v>0</v>
      </c>
      <c r="J41" s="63"/>
      <c r="K41" s="63"/>
      <c r="L41" s="63"/>
      <c r="M41" s="63"/>
      <c r="N41" s="63"/>
      <c r="O41" s="63"/>
      <c r="P41" s="63"/>
    </row>
    <row r="42" spans="1:16" ht="18" customHeight="1" x14ac:dyDescent="0.65">
      <c r="A42" s="9"/>
      <c r="B42" s="5"/>
      <c r="C42" s="15"/>
      <c r="D42" s="15"/>
      <c r="E42" s="9"/>
      <c r="F42" s="8"/>
      <c r="G42" s="32"/>
      <c r="H42" s="9"/>
      <c r="I42" s="12">
        <f t="shared" si="1"/>
        <v>0</v>
      </c>
      <c r="J42" s="63"/>
      <c r="K42" s="63"/>
      <c r="L42" s="63"/>
      <c r="M42" s="63"/>
      <c r="N42" s="63"/>
      <c r="O42" s="63"/>
      <c r="P42" s="63"/>
    </row>
    <row r="43" spans="1:16" ht="18" customHeight="1" x14ac:dyDescent="0.65">
      <c r="A43" s="9"/>
      <c r="B43" s="5"/>
      <c r="C43" s="15"/>
      <c r="D43" s="15"/>
      <c r="E43" s="9"/>
      <c r="F43" s="8"/>
      <c r="G43" s="9"/>
      <c r="H43" s="9"/>
      <c r="I43" s="12">
        <f t="shared" si="1"/>
        <v>0</v>
      </c>
      <c r="J43" s="63"/>
      <c r="K43" s="63"/>
      <c r="L43" s="63"/>
      <c r="M43" s="63"/>
      <c r="N43" s="63"/>
      <c r="O43" s="63"/>
      <c r="P43" s="63"/>
    </row>
    <row r="44" spans="1:16" ht="18" customHeight="1" x14ac:dyDescent="0.65">
      <c r="A44" s="9"/>
      <c r="B44" s="5"/>
      <c r="C44" s="15"/>
      <c r="D44" s="15"/>
      <c r="E44" s="9"/>
      <c r="F44" s="8"/>
      <c r="G44" s="9"/>
      <c r="H44" s="9"/>
      <c r="I44" s="12">
        <f t="shared" ref="I44" si="6">D44-C44</f>
        <v>0</v>
      </c>
      <c r="J44" s="63"/>
      <c r="K44" s="63"/>
      <c r="L44" s="63"/>
      <c r="M44" s="63"/>
      <c r="N44" s="63"/>
      <c r="O44" s="63"/>
      <c r="P44" s="63"/>
    </row>
    <row r="45" spans="1:16" ht="18" customHeight="1" x14ac:dyDescent="0.65">
      <c r="A45" s="9"/>
      <c r="B45" s="5"/>
      <c r="C45" s="15"/>
      <c r="D45" s="15"/>
      <c r="E45" s="9"/>
      <c r="F45" s="8"/>
      <c r="G45" s="9"/>
      <c r="H45" s="9"/>
      <c r="I45" s="12">
        <f t="shared" si="1"/>
        <v>0</v>
      </c>
      <c r="J45" s="63"/>
      <c r="K45" s="63"/>
      <c r="L45" s="63"/>
      <c r="M45" s="63"/>
      <c r="N45" s="63"/>
      <c r="O45" s="63"/>
      <c r="P45" s="63"/>
    </row>
    <row r="46" spans="1:16" ht="18" customHeight="1" x14ac:dyDescent="0.65">
      <c r="A46" s="9"/>
      <c r="B46" s="5"/>
      <c r="C46" s="15"/>
      <c r="D46" s="15"/>
      <c r="E46" s="9"/>
      <c r="F46" s="8"/>
      <c r="G46" s="9"/>
      <c r="H46" s="9"/>
      <c r="I46" s="12">
        <f t="shared" si="1"/>
        <v>0</v>
      </c>
      <c r="J46" s="63"/>
      <c r="K46" s="63"/>
      <c r="L46" s="63"/>
      <c r="M46" s="63"/>
      <c r="N46" s="63"/>
      <c r="O46" s="63"/>
      <c r="P46" s="63"/>
    </row>
    <row r="47" spans="1:16" ht="18" customHeight="1" x14ac:dyDescent="0.65">
      <c r="A47" s="9"/>
      <c r="B47" s="9"/>
      <c r="C47" s="15"/>
      <c r="D47" s="15"/>
      <c r="E47" s="9"/>
      <c r="F47" s="8"/>
      <c r="G47" s="9"/>
      <c r="H47" s="9"/>
      <c r="I47" s="12">
        <f t="shared" si="1"/>
        <v>0</v>
      </c>
      <c r="J47" s="63"/>
      <c r="K47" s="63"/>
      <c r="L47" s="63"/>
      <c r="M47" s="63"/>
      <c r="N47" s="63"/>
      <c r="O47" s="63"/>
      <c r="P47" s="63"/>
    </row>
    <row r="48" spans="1:16" ht="18" customHeight="1" x14ac:dyDescent="0.65">
      <c r="A48" s="9"/>
      <c r="B48" s="9"/>
      <c r="C48" s="15"/>
      <c r="D48" s="15"/>
      <c r="E48" s="9"/>
      <c r="F48" s="8"/>
      <c r="G48" s="10"/>
      <c r="H48" s="9"/>
      <c r="I48" s="12">
        <f t="shared" si="1"/>
        <v>0</v>
      </c>
      <c r="J48" s="63"/>
      <c r="K48" s="63"/>
      <c r="L48" s="63"/>
      <c r="M48" s="63"/>
      <c r="N48" s="63"/>
      <c r="O48" s="63"/>
      <c r="P48" s="63"/>
    </row>
    <row r="49" spans="1:16" ht="18" customHeight="1" x14ac:dyDescent="0.65">
      <c r="A49" s="9"/>
      <c r="B49" s="9"/>
      <c r="C49" s="15"/>
      <c r="D49" s="15"/>
      <c r="E49" s="9"/>
      <c r="F49" s="8"/>
      <c r="G49" s="10"/>
      <c r="H49" s="9"/>
      <c r="I49" s="12">
        <f t="shared" si="1"/>
        <v>0</v>
      </c>
      <c r="J49" s="63"/>
      <c r="K49" s="63"/>
      <c r="L49" s="63"/>
      <c r="M49" s="63"/>
      <c r="N49" s="63"/>
      <c r="O49" s="63"/>
      <c r="P49" s="63"/>
    </row>
    <row r="50" spans="1:16" ht="18" customHeight="1" x14ac:dyDescent="0.65">
      <c r="A50" s="9"/>
      <c r="B50" s="9"/>
      <c r="C50" s="15"/>
      <c r="D50" s="15"/>
      <c r="E50" s="9"/>
      <c r="F50" s="8"/>
      <c r="G50" s="10"/>
      <c r="H50" s="9"/>
      <c r="I50" s="12">
        <f t="shared" si="1"/>
        <v>0</v>
      </c>
      <c r="J50" s="63"/>
      <c r="K50" s="63"/>
      <c r="L50" s="63"/>
      <c r="M50" s="63"/>
      <c r="N50" s="63"/>
      <c r="O50" s="63"/>
      <c r="P50" s="63"/>
    </row>
    <row r="51" spans="1:16" ht="18" customHeight="1" x14ac:dyDescent="0.65">
      <c r="A51" s="9"/>
      <c r="B51" s="9"/>
      <c r="C51" s="15"/>
      <c r="D51" s="15"/>
      <c r="E51" s="9"/>
      <c r="F51" s="8"/>
      <c r="G51" s="10"/>
      <c r="H51" s="9"/>
      <c r="I51" s="12">
        <f t="shared" si="1"/>
        <v>0</v>
      </c>
      <c r="J51" s="63"/>
      <c r="K51" s="63"/>
      <c r="L51" s="63"/>
      <c r="M51" s="63"/>
      <c r="N51" s="63"/>
      <c r="O51" s="63"/>
      <c r="P51" s="63"/>
    </row>
    <row r="52" spans="1:16" ht="18" customHeight="1" x14ac:dyDescent="0.65">
      <c r="A52" s="9"/>
      <c r="B52" s="9"/>
      <c r="C52" s="15"/>
      <c r="D52" s="15"/>
      <c r="E52" s="9"/>
      <c r="F52" s="8"/>
      <c r="G52" s="10"/>
      <c r="H52" s="9"/>
      <c r="I52" s="12">
        <f>D52-C52</f>
        <v>0</v>
      </c>
      <c r="J52" s="63"/>
      <c r="K52" s="63"/>
      <c r="L52" s="63"/>
      <c r="M52" s="63"/>
      <c r="N52" s="63"/>
      <c r="O52" s="63"/>
      <c r="P52" s="63"/>
    </row>
    <row r="53" spans="1:16" ht="18" customHeight="1" x14ac:dyDescent="0.65">
      <c r="A53" s="9"/>
      <c r="B53" s="9"/>
      <c r="C53" s="15"/>
      <c r="D53" s="15"/>
      <c r="E53" s="9"/>
      <c r="F53" s="8"/>
      <c r="G53" s="10"/>
      <c r="H53" s="9"/>
      <c r="I53" s="12">
        <f t="shared" si="1"/>
        <v>0</v>
      </c>
      <c r="J53" s="63"/>
      <c r="K53" s="63"/>
      <c r="L53" s="63"/>
      <c r="M53" s="63"/>
      <c r="N53" s="63"/>
      <c r="O53" s="63"/>
      <c r="P53" s="63"/>
    </row>
    <row r="54" spans="1:16" ht="18" customHeight="1" x14ac:dyDescent="0.65">
      <c r="A54" s="9"/>
      <c r="B54" s="9"/>
      <c r="C54" s="15"/>
      <c r="D54" s="15"/>
      <c r="E54" s="9"/>
      <c r="F54" s="8"/>
      <c r="G54" s="10"/>
      <c r="H54" s="9"/>
      <c r="I54" s="12">
        <f t="shared" si="1"/>
        <v>0</v>
      </c>
      <c r="J54" s="63"/>
      <c r="K54" s="63"/>
      <c r="L54" s="63"/>
      <c r="M54" s="63"/>
      <c r="N54" s="63"/>
      <c r="O54" s="63"/>
      <c r="P54" s="63"/>
    </row>
    <row r="55" spans="1:16" ht="18" customHeight="1" x14ac:dyDescent="0.65">
      <c r="A55" s="9"/>
      <c r="B55" s="9"/>
      <c r="C55" s="15"/>
      <c r="D55" s="15"/>
      <c r="E55" s="9"/>
      <c r="F55" s="8"/>
      <c r="G55" s="10"/>
      <c r="H55" s="9"/>
      <c r="I55" s="12">
        <f t="shared" si="1"/>
        <v>0</v>
      </c>
      <c r="J55" s="63"/>
      <c r="K55" s="63"/>
      <c r="L55" s="63"/>
      <c r="M55" s="63"/>
      <c r="N55" s="63"/>
      <c r="O55" s="63"/>
      <c r="P55" s="63"/>
    </row>
    <row r="56" spans="1:16" ht="18" customHeight="1" x14ac:dyDescent="0.65">
      <c r="A56" s="9"/>
      <c r="B56" s="9"/>
      <c r="C56" s="15"/>
      <c r="D56" s="15"/>
      <c r="E56" s="9"/>
      <c r="F56" s="8"/>
      <c r="G56" s="10"/>
      <c r="H56" s="9"/>
      <c r="I56" s="12">
        <f t="shared" si="1"/>
        <v>0</v>
      </c>
      <c r="J56" s="60"/>
      <c r="K56" s="61"/>
      <c r="L56" s="61"/>
      <c r="M56" s="61"/>
      <c r="N56" s="61"/>
      <c r="O56" s="61"/>
      <c r="P56" s="62"/>
    </row>
    <row r="57" spans="1:16" ht="18" customHeight="1" x14ac:dyDescent="0.65">
      <c r="A57" s="9"/>
      <c r="B57" s="9"/>
      <c r="C57" s="15"/>
      <c r="D57" s="15"/>
      <c r="E57" s="9"/>
      <c r="F57" s="8"/>
      <c r="G57" s="10"/>
      <c r="H57" s="9"/>
      <c r="I57" s="12">
        <f t="shared" si="1"/>
        <v>0</v>
      </c>
      <c r="J57" s="60"/>
      <c r="K57" s="61"/>
      <c r="L57" s="61"/>
      <c r="M57" s="61"/>
      <c r="N57" s="61"/>
      <c r="O57" s="61"/>
      <c r="P57" s="62"/>
    </row>
    <row r="58" spans="1:16" ht="18" customHeight="1" x14ac:dyDescent="0.65">
      <c r="A58" s="9"/>
      <c r="B58" s="9"/>
      <c r="C58" s="15"/>
      <c r="D58" s="15"/>
      <c r="E58" s="9"/>
      <c r="F58" s="8"/>
      <c r="G58" s="10"/>
      <c r="H58" s="9"/>
      <c r="I58" s="12">
        <f t="shared" si="1"/>
        <v>0</v>
      </c>
      <c r="J58" s="60"/>
      <c r="K58" s="61"/>
      <c r="L58" s="61"/>
      <c r="M58" s="61"/>
      <c r="N58" s="61"/>
      <c r="O58" s="61"/>
      <c r="P58" s="62"/>
    </row>
    <row r="59" spans="1:16" ht="18" customHeight="1" x14ac:dyDescent="0.65">
      <c r="A59" s="9"/>
      <c r="B59" s="9"/>
      <c r="C59" s="15"/>
      <c r="D59" s="15"/>
      <c r="E59" s="9"/>
      <c r="F59" s="8"/>
      <c r="G59" s="10"/>
      <c r="H59" s="9"/>
      <c r="I59" s="12">
        <f t="shared" si="1"/>
        <v>0</v>
      </c>
      <c r="J59" s="60"/>
      <c r="K59" s="61"/>
      <c r="L59" s="61"/>
      <c r="M59" s="61"/>
      <c r="N59" s="61"/>
      <c r="O59" s="61"/>
      <c r="P59" s="62"/>
    </row>
    <row r="60" spans="1:16" ht="18" customHeight="1" x14ac:dyDescent="0.65">
      <c r="A60" s="7"/>
      <c r="B60" s="9"/>
      <c r="C60" s="15"/>
      <c r="D60" s="15"/>
      <c r="E60" s="9"/>
      <c r="F60" s="8"/>
      <c r="G60" s="10"/>
      <c r="H60" s="9"/>
      <c r="I60" s="12">
        <f t="shared" si="1"/>
        <v>0</v>
      </c>
      <c r="J60" s="60"/>
      <c r="K60" s="61"/>
      <c r="L60" s="61"/>
      <c r="M60" s="61"/>
      <c r="N60" s="61"/>
      <c r="O60" s="61"/>
      <c r="P60" s="62"/>
    </row>
    <row r="61" spans="1:16" ht="18" customHeight="1" x14ac:dyDescent="0.65">
      <c r="A61" s="9"/>
      <c r="B61" s="9"/>
      <c r="C61" s="15"/>
      <c r="D61" s="15"/>
      <c r="E61" s="9"/>
      <c r="F61" s="8"/>
      <c r="G61" s="10"/>
      <c r="H61" s="9"/>
      <c r="I61" s="12">
        <f t="shared" si="1"/>
        <v>0</v>
      </c>
      <c r="J61" s="60"/>
      <c r="K61" s="61"/>
      <c r="L61" s="61"/>
      <c r="M61" s="61"/>
      <c r="N61" s="61"/>
      <c r="O61" s="61"/>
      <c r="P61" s="62"/>
    </row>
    <row r="62" spans="1:16" ht="15.25" x14ac:dyDescent="0.65">
      <c r="A62" s="9"/>
      <c r="B62" s="9"/>
      <c r="C62" s="15"/>
      <c r="D62" s="15"/>
      <c r="E62" s="9"/>
      <c r="F62" s="8"/>
      <c r="G62" s="10"/>
      <c r="H62" s="9"/>
      <c r="I62" s="12">
        <f t="shared" si="1"/>
        <v>0</v>
      </c>
      <c r="J62" s="60"/>
      <c r="K62" s="61"/>
      <c r="L62" s="61"/>
      <c r="M62" s="61"/>
      <c r="N62" s="61"/>
      <c r="O62" s="61"/>
      <c r="P62" s="62"/>
    </row>
    <row r="63" spans="1:16" ht="15.25" x14ac:dyDescent="0.65">
      <c r="A63" s="7"/>
      <c r="B63" s="9"/>
      <c r="C63" s="15"/>
      <c r="D63" s="15"/>
      <c r="E63" s="9"/>
      <c r="F63" s="8"/>
      <c r="G63" s="10"/>
      <c r="H63" s="9"/>
      <c r="I63" s="12">
        <f t="shared" si="1"/>
        <v>0</v>
      </c>
      <c r="J63" s="60"/>
      <c r="K63" s="61"/>
      <c r="L63" s="61"/>
      <c r="M63" s="61"/>
      <c r="N63" s="61"/>
      <c r="O63" s="61"/>
      <c r="P63" s="62"/>
    </row>
    <row r="64" spans="1:16" ht="15.25" x14ac:dyDescent="0.65">
      <c r="A64" s="7"/>
      <c r="B64" s="9"/>
      <c r="C64" s="15"/>
      <c r="D64" s="15"/>
      <c r="E64" s="9"/>
      <c r="F64" s="8"/>
      <c r="G64" s="10"/>
      <c r="H64" s="9"/>
      <c r="I64" s="12">
        <f t="shared" si="1"/>
        <v>0</v>
      </c>
      <c r="J64" s="60"/>
      <c r="K64" s="61"/>
      <c r="L64" s="61"/>
      <c r="M64" s="61"/>
      <c r="N64" s="61"/>
      <c r="O64" s="61"/>
      <c r="P64" s="62"/>
    </row>
    <row r="65" spans="1:16" ht="15.25" x14ac:dyDescent="0.65">
      <c r="A65" s="7"/>
      <c r="B65" s="9"/>
      <c r="C65" s="15"/>
      <c r="D65" s="15"/>
      <c r="E65" s="9"/>
      <c r="F65" s="8"/>
      <c r="G65" s="10"/>
      <c r="H65" s="9"/>
      <c r="I65" s="12">
        <f t="shared" si="1"/>
        <v>0</v>
      </c>
      <c r="J65" s="60"/>
      <c r="K65" s="61"/>
      <c r="L65" s="61"/>
      <c r="M65" s="61"/>
      <c r="N65" s="61"/>
      <c r="O65" s="61"/>
      <c r="P65" s="62"/>
    </row>
    <row r="66" spans="1:16" ht="15.25" x14ac:dyDescent="0.65">
      <c r="A66" s="7"/>
      <c r="B66" s="9"/>
      <c r="C66" s="15"/>
      <c r="D66" s="15"/>
      <c r="E66" s="9"/>
      <c r="F66" s="8"/>
      <c r="G66" s="10"/>
      <c r="H66" s="9"/>
      <c r="I66" s="12">
        <f t="shared" si="1"/>
        <v>0</v>
      </c>
      <c r="J66" s="60"/>
      <c r="K66" s="61"/>
      <c r="L66" s="61"/>
      <c r="M66" s="61"/>
      <c r="N66" s="61"/>
      <c r="O66" s="61"/>
      <c r="P66" s="62"/>
    </row>
    <row r="67" spans="1:16" ht="15.25" x14ac:dyDescent="0.65">
      <c r="A67" s="7"/>
      <c r="B67" s="9"/>
      <c r="C67" s="15"/>
      <c r="D67" s="15"/>
      <c r="E67" s="9"/>
      <c r="F67" s="8"/>
      <c r="G67" s="10"/>
      <c r="H67" s="9"/>
      <c r="I67" s="12">
        <f t="shared" si="1"/>
        <v>0</v>
      </c>
      <c r="J67" s="60"/>
      <c r="K67" s="61"/>
      <c r="L67" s="61"/>
      <c r="M67" s="61"/>
      <c r="N67" s="61"/>
      <c r="O67" s="61"/>
      <c r="P67" s="62"/>
    </row>
    <row r="68" spans="1:16" ht="15.25" x14ac:dyDescent="0.65">
      <c r="A68" s="7"/>
      <c r="B68" s="9"/>
      <c r="C68" s="15"/>
      <c r="D68" s="15"/>
      <c r="E68" s="9"/>
      <c r="F68" s="8"/>
      <c r="G68" s="10"/>
      <c r="H68" s="9"/>
      <c r="I68" s="12">
        <f t="shared" si="1"/>
        <v>0</v>
      </c>
      <c r="J68" s="60"/>
      <c r="K68" s="61"/>
      <c r="L68" s="61"/>
      <c r="M68" s="61"/>
      <c r="N68" s="61"/>
      <c r="O68" s="61"/>
      <c r="P68" s="62"/>
    </row>
    <row r="69" spans="1:16" ht="15.25" x14ac:dyDescent="0.65">
      <c r="A69" s="7"/>
      <c r="B69" s="9"/>
      <c r="C69" s="15"/>
      <c r="D69" s="15"/>
      <c r="E69" s="9"/>
      <c r="F69" s="8"/>
      <c r="G69" s="10"/>
      <c r="H69" s="9"/>
      <c r="I69" s="12">
        <f t="shared" si="1"/>
        <v>0</v>
      </c>
      <c r="J69" s="60"/>
      <c r="K69" s="61"/>
      <c r="L69" s="61"/>
      <c r="M69" s="61"/>
      <c r="N69" s="61"/>
      <c r="O69" s="61"/>
      <c r="P69" s="62"/>
    </row>
    <row r="70" spans="1:16" ht="15.25" x14ac:dyDescent="0.65">
      <c r="A70" s="7"/>
      <c r="B70" s="9"/>
      <c r="C70" s="15"/>
      <c r="D70" s="15"/>
      <c r="E70" s="9"/>
      <c r="F70" s="8"/>
      <c r="G70" s="10"/>
      <c r="H70" s="9"/>
      <c r="I70" s="12">
        <f t="shared" si="1"/>
        <v>0</v>
      </c>
      <c r="J70" s="60"/>
      <c r="K70" s="61"/>
      <c r="L70" s="61"/>
      <c r="M70" s="61"/>
      <c r="N70" s="61"/>
      <c r="O70" s="61"/>
      <c r="P70" s="62"/>
    </row>
    <row r="71" spans="1:16" ht="15.25" x14ac:dyDescent="0.65">
      <c r="A71" s="7"/>
      <c r="B71" s="9"/>
      <c r="C71" s="15"/>
      <c r="D71" s="15"/>
      <c r="E71" s="9"/>
      <c r="F71" s="8"/>
      <c r="G71" s="10"/>
      <c r="H71" s="9"/>
      <c r="I71" s="12">
        <f t="shared" si="1"/>
        <v>0</v>
      </c>
      <c r="J71" s="60"/>
      <c r="K71" s="61"/>
      <c r="L71" s="61"/>
      <c r="M71" s="61"/>
      <c r="N71" s="61"/>
      <c r="O71" s="61"/>
      <c r="P71" s="62"/>
    </row>
    <row r="72" spans="1:16" ht="15.25" x14ac:dyDescent="0.65">
      <c r="A72" s="7"/>
      <c r="B72" s="9"/>
      <c r="C72" s="15"/>
      <c r="D72" s="15"/>
      <c r="E72" s="9"/>
      <c r="F72" s="8"/>
      <c r="G72" s="10"/>
      <c r="H72" s="9"/>
      <c r="I72" s="12">
        <f t="shared" si="1"/>
        <v>0</v>
      </c>
      <c r="J72" s="60"/>
      <c r="K72" s="61"/>
      <c r="L72" s="61"/>
      <c r="M72" s="61"/>
      <c r="N72" s="61"/>
      <c r="O72" s="61"/>
      <c r="P72" s="62"/>
    </row>
    <row r="73" spans="1:16" ht="15.25" x14ac:dyDescent="0.65">
      <c r="A73" s="7"/>
      <c r="B73" s="9"/>
      <c r="C73" s="15"/>
      <c r="D73" s="15"/>
      <c r="E73" s="9"/>
      <c r="F73" s="8"/>
      <c r="G73" s="10"/>
      <c r="H73" s="9"/>
      <c r="I73" s="12">
        <f t="shared" si="1"/>
        <v>0</v>
      </c>
      <c r="J73" s="60"/>
      <c r="K73" s="61"/>
      <c r="L73" s="61"/>
      <c r="M73" s="61"/>
      <c r="N73" s="61"/>
      <c r="O73" s="61"/>
      <c r="P73" s="62"/>
    </row>
    <row r="74" spans="1:16" ht="15.25" x14ac:dyDescent="0.65">
      <c r="A74" s="7"/>
      <c r="B74" s="9"/>
      <c r="C74" s="15"/>
      <c r="D74" s="15"/>
      <c r="E74" s="9"/>
      <c r="F74" s="8"/>
      <c r="G74" s="10"/>
      <c r="H74" s="9"/>
      <c r="I74" s="12">
        <f t="shared" si="1"/>
        <v>0</v>
      </c>
      <c r="J74" s="60"/>
      <c r="K74" s="61"/>
      <c r="L74" s="61"/>
      <c r="M74" s="61"/>
      <c r="N74" s="61"/>
      <c r="O74" s="61"/>
      <c r="P74" s="62"/>
    </row>
    <row r="75" spans="1:16" ht="15.25" x14ac:dyDescent="0.65">
      <c r="A75" s="7"/>
      <c r="B75" s="9"/>
      <c r="C75" s="15"/>
      <c r="D75" s="15"/>
      <c r="E75" s="9"/>
      <c r="F75" s="8"/>
      <c r="G75" s="10"/>
      <c r="H75" s="9"/>
      <c r="I75" s="12">
        <f t="shared" si="1"/>
        <v>0</v>
      </c>
      <c r="J75" s="60"/>
      <c r="K75" s="61"/>
      <c r="L75" s="61"/>
      <c r="M75" s="61"/>
      <c r="N75" s="61"/>
      <c r="O75" s="61"/>
      <c r="P75" s="62"/>
    </row>
    <row r="76" spans="1:16" ht="15.25" x14ac:dyDescent="0.65">
      <c r="A76" s="7"/>
      <c r="B76" s="9"/>
      <c r="C76" s="15"/>
      <c r="D76" s="15"/>
      <c r="E76" s="9"/>
      <c r="F76" s="8"/>
      <c r="G76" s="10"/>
      <c r="H76" s="9"/>
      <c r="I76" s="12">
        <f t="shared" si="1"/>
        <v>0</v>
      </c>
      <c r="J76" s="60"/>
      <c r="K76" s="61"/>
      <c r="L76" s="61"/>
      <c r="M76" s="61"/>
      <c r="N76" s="61"/>
      <c r="O76" s="61"/>
      <c r="P76" s="62"/>
    </row>
    <row r="77" spans="1:16" ht="15.25" x14ac:dyDescent="0.65">
      <c r="A77" s="7"/>
      <c r="B77" s="9"/>
      <c r="C77" s="15"/>
      <c r="D77" s="15"/>
      <c r="E77" s="9"/>
      <c r="F77" s="8"/>
      <c r="G77" s="10"/>
      <c r="H77" s="9"/>
      <c r="I77" s="12">
        <f t="shared" si="1"/>
        <v>0</v>
      </c>
      <c r="J77" s="60"/>
      <c r="K77" s="61"/>
      <c r="L77" s="61"/>
      <c r="M77" s="61"/>
      <c r="N77" s="61"/>
      <c r="O77" s="61"/>
      <c r="P77" s="62"/>
    </row>
    <row r="78" spans="1:16" ht="15.25" x14ac:dyDescent="0.65">
      <c r="A78" s="7"/>
      <c r="B78" s="9"/>
      <c r="C78" s="15"/>
      <c r="D78" s="15"/>
      <c r="E78" s="9"/>
      <c r="F78" s="8"/>
      <c r="G78" s="10"/>
      <c r="H78" s="9"/>
      <c r="I78" s="12">
        <f t="shared" si="1"/>
        <v>0</v>
      </c>
      <c r="J78" s="60"/>
      <c r="K78" s="61"/>
      <c r="L78" s="61"/>
      <c r="M78" s="61"/>
      <c r="N78" s="61"/>
      <c r="O78" s="61"/>
      <c r="P78" s="62"/>
    </row>
    <row r="79" spans="1:16" ht="15.25" x14ac:dyDescent="0.65">
      <c r="A79" s="7"/>
      <c r="B79" s="9"/>
      <c r="C79" s="15"/>
      <c r="D79" s="15"/>
      <c r="E79" s="9"/>
      <c r="F79" s="8"/>
      <c r="G79" s="10"/>
      <c r="H79" s="9"/>
      <c r="I79" s="12">
        <f t="shared" si="1"/>
        <v>0</v>
      </c>
      <c r="J79" s="60"/>
      <c r="K79" s="61"/>
      <c r="L79" s="61"/>
      <c r="M79" s="61"/>
      <c r="N79" s="61"/>
      <c r="O79" s="61"/>
      <c r="P79" s="62"/>
    </row>
    <row r="80" spans="1:16" ht="15.25" x14ac:dyDescent="0.65">
      <c r="A80" s="7"/>
      <c r="B80" s="9"/>
      <c r="C80" s="15"/>
      <c r="D80" s="15"/>
      <c r="E80" s="9"/>
      <c r="F80" s="8"/>
      <c r="G80" s="10"/>
      <c r="H80" s="9"/>
      <c r="I80" s="12">
        <f t="shared" si="1"/>
        <v>0</v>
      </c>
      <c r="J80" s="60"/>
      <c r="K80" s="61"/>
      <c r="L80" s="61"/>
      <c r="M80" s="61"/>
      <c r="N80" s="61"/>
      <c r="O80" s="61"/>
      <c r="P80" s="62"/>
    </row>
    <row r="81" spans="1:16" ht="15.25" x14ac:dyDescent="0.65">
      <c r="A81" s="7"/>
      <c r="B81" s="9"/>
      <c r="C81" s="15"/>
      <c r="D81" s="15"/>
      <c r="E81" s="9"/>
      <c r="F81" s="8"/>
      <c r="G81" s="10"/>
      <c r="H81" s="9"/>
      <c r="I81" s="12">
        <f t="shared" si="1"/>
        <v>0</v>
      </c>
      <c r="J81" s="60"/>
      <c r="K81" s="61"/>
      <c r="L81" s="61"/>
      <c r="M81" s="61"/>
      <c r="N81" s="61"/>
      <c r="O81" s="61"/>
      <c r="P81" s="62"/>
    </row>
    <row r="82" spans="1:16" ht="15.25" x14ac:dyDescent="0.65">
      <c r="A82" s="7"/>
      <c r="B82" s="9"/>
      <c r="C82" s="15"/>
      <c r="D82" s="15"/>
      <c r="E82" s="9"/>
      <c r="F82" s="8"/>
      <c r="G82" s="10"/>
      <c r="H82" s="9"/>
      <c r="I82" s="12">
        <f t="shared" si="1"/>
        <v>0</v>
      </c>
      <c r="J82" s="60"/>
      <c r="K82" s="61"/>
      <c r="L82" s="61"/>
      <c r="M82" s="61"/>
      <c r="N82" s="61"/>
      <c r="O82" s="61"/>
      <c r="P82" s="62"/>
    </row>
    <row r="83" spans="1:16" ht="15.25" x14ac:dyDescent="0.65">
      <c r="A83" s="7"/>
      <c r="B83" s="9"/>
      <c r="C83" s="15"/>
      <c r="D83" s="15"/>
      <c r="E83" s="9"/>
      <c r="F83" s="8"/>
      <c r="G83" s="10"/>
      <c r="H83" s="9"/>
      <c r="I83" s="12">
        <f t="shared" si="1"/>
        <v>0</v>
      </c>
      <c r="J83" s="60"/>
      <c r="K83" s="61"/>
      <c r="L83" s="61"/>
      <c r="M83" s="61"/>
      <c r="N83" s="61"/>
      <c r="O83" s="61"/>
      <c r="P83" s="62"/>
    </row>
    <row r="84" spans="1:16" ht="15.25" x14ac:dyDescent="0.65">
      <c r="A84" s="7"/>
      <c r="B84" s="9"/>
      <c r="C84" s="15"/>
      <c r="D84" s="15"/>
      <c r="E84" s="9"/>
      <c r="F84" s="8"/>
      <c r="G84" s="10"/>
      <c r="H84" s="9"/>
      <c r="I84" s="12">
        <f t="shared" si="1"/>
        <v>0</v>
      </c>
      <c r="J84" s="60"/>
      <c r="K84" s="61"/>
      <c r="L84" s="61"/>
      <c r="M84" s="61"/>
      <c r="N84" s="61"/>
      <c r="O84" s="61"/>
      <c r="P84" s="62"/>
    </row>
    <row r="85" spans="1:16" ht="15.25" x14ac:dyDescent="0.65">
      <c r="A85" s="7"/>
      <c r="B85" s="9"/>
      <c r="C85" s="15"/>
      <c r="D85" s="15"/>
      <c r="E85" s="9"/>
      <c r="F85" s="8"/>
      <c r="G85" s="10"/>
      <c r="H85" s="9"/>
      <c r="I85" s="12">
        <f t="shared" si="1"/>
        <v>0</v>
      </c>
      <c r="J85" s="60"/>
      <c r="K85" s="61"/>
      <c r="L85" s="61"/>
      <c r="M85" s="61"/>
      <c r="N85" s="61"/>
      <c r="O85" s="61"/>
      <c r="P85" s="62"/>
    </row>
    <row r="86" spans="1:16" ht="15.25" x14ac:dyDescent="0.65">
      <c r="A86" s="7"/>
      <c r="B86" s="9"/>
      <c r="C86" s="15"/>
      <c r="D86" s="15"/>
      <c r="E86" s="9"/>
      <c r="F86" s="8"/>
      <c r="G86" s="10"/>
      <c r="H86" s="9"/>
      <c r="I86" s="12">
        <f t="shared" si="1"/>
        <v>0</v>
      </c>
      <c r="J86" s="60"/>
      <c r="K86" s="61"/>
      <c r="L86" s="61"/>
      <c r="M86" s="61"/>
      <c r="N86" s="61"/>
      <c r="O86" s="61"/>
      <c r="P86" s="62"/>
    </row>
    <row r="87" spans="1:16" ht="15.25" x14ac:dyDescent="0.65">
      <c r="A87" s="7"/>
      <c r="B87" s="9"/>
      <c r="C87" s="15"/>
      <c r="D87" s="15"/>
      <c r="E87" s="9"/>
      <c r="F87" s="8"/>
      <c r="G87" s="10"/>
      <c r="H87" s="9"/>
      <c r="I87" s="12">
        <f t="shared" ref="I87:I97" si="7">D87-C87</f>
        <v>0</v>
      </c>
      <c r="J87" s="60"/>
      <c r="K87" s="61"/>
      <c r="L87" s="61"/>
      <c r="M87" s="61"/>
      <c r="N87" s="61"/>
      <c r="O87" s="61"/>
      <c r="P87" s="62"/>
    </row>
    <row r="88" spans="1:16" ht="15.25" x14ac:dyDescent="0.65">
      <c r="A88" s="7"/>
      <c r="B88" s="9"/>
      <c r="C88" s="15"/>
      <c r="D88" s="15"/>
      <c r="E88" s="9"/>
      <c r="F88" s="8"/>
      <c r="G88" s="10"/>
      <c r="H88" s="9"/>
      <c r="I88" s="12">
        <f t="shared" si="7"/>
        <v>0</v>
      </c>
      <c r="J88" s="60"/>
      <c r="K88" s="61"/>
      <c r="L88" s="61"/>
      <c r="M88" s="61"/>
      <c r="N88" s="61"/>
      <c r="O88" s="61"/>
      <c r="P88" s="62"/>
    </row>
    <row r="89" spans="1:16" ht="15.25" x14ac:dyDescent="0.65">
      <c r="A89" s="7"/>
      <c r="B89" s="9"/>
      <c r="C89" s="15"/>
      <c r="D89" s="15"/>
      <c r="E89" s="9"/>
      <c r="F89" s="8"/>
      <c r="G89" s="10"/>
      <c r="H89" s="9"/>
      <c r="I89" s="12">
        <f t="shared" si="7"/>
        <v>0</v>
      </c>
      <c r="J89" s="60"/>
      <c r="K89" s="61"/>
      <c r="L89" s="61"/>
      <c r="M89" s="61"/>
      <c r="N89" s="61"/>
      <c r="O89" s="61"/>
      <c r="P89" s="62"/>
    </row>
    <row r="90" spans="1:16" ht="15.25" x14ac:dyDescent="0.65">
      <c r="A90" s="7"/>
      <c r="B90" s="9"/>
      <c r="C90" s="15"/>
      <c r="D90" s="15"/>
      <c r="E90" s="9"/>
      <c r="F90" s="8"/>
      <c r="G90" s="10"/>
      <c r="H90" s="9"/>
      <c r="I90" s="12">
        <f t="shared" si="7"/>
        <v>0</v>
      </c>
      <c r="J90" s="60"/>
      <c r="K90" s="61"/>
      <c r="L90" s="61"/>
      <c r="M90" s="61"/>
      <c r="N90" s="61"/>
      <c r="O90" s="61"/>
      <c r="P90" s="62"/>
    </row>
    <row r="91" spans="1:16" ht="15.25" x14ac:dyDescent="0.65">
      <c r="A91" s="7"/>
      <c r="B91" s="9"/>
      <c r="C91" s="15"/>
      <c r="D91" s="15"/>
      <c r="E91" s="9"/>
      <c r="F91" s="8"/>
      <c r="G91" s="10"/>
      <c r="H91" s="9"/>
      <c r="I91" s="12">
        <f t="shared" si="7"/>
        <v>0</v>
      </c>
      <c r="J91" s="60"/>
      <c r="K91" s="61"/>
      <c r="L91" s="61"/>
      <c r="M91" s="61"/>
      <c r="N91" s="61"/>
      <c r="O91" s="61"/>
      <c r="P91" s="62"/>
    </row>
    <row r="92" spans="1:16" ht="15.25" x14ac:dyDescent="0.65">
      <c r="A92" s="7"/>
      <c r="B92" s="9"/>
      <c r="C92" s="15"/>
      <c r="D92" s="15"/>
      <c r="E92" s="9"/>
      <c r="F92" s="8"/>
      <c r="G92" s="10"/>
      <c r="H92" s="9"/>
      <c r="I92" s="12">
        <f t="shared" si="7"/>
        <v>0</v>
      </c>
      <c r="J92" s="60"/>
      <c r="K92" s="61"/>
      <c r="L92" s="61"/>
      <c r="M92" s="61"/>
      <c r="N92" s="61"/>
      <c r="O92" s="61"/>
      <c r="P92" s="62"/>
    </row>
    <row r="93" spans="1:16" ht="15.25" x14ac:dyDescent="0.65">
      <c r="A93" s="7"/>
      <c r="B93" s="9"/>
      <c r="C93" s="15"/>
      <c r="D93" s="15"/>
      <c r="E93" s="9"/>
      <c r="F93" s="8"/>
      <c r="G93" s="10"/>
      <c r="H93" s="9"/>
      <c r="I93" s="12">
        <f t="shared" si="7"/>
        <v>0</v>
      </c>
      <c r="J93" s="60"/>
      <c r="K93" s="61"/>
      <c r="L93" s="61"/>
      <c r="M93" s="61"/>
      <c r="N93" s="61"/>
      <c r="O93" s="61"/>
      <c r="P93" s="62"/>
    </row>
    <row r="94" spans="1:16" ht="15.25" x14ac:dyDescent="0.65">
      <c r="A94" s="7"/>
      <c r="B94" s="9"/>
      <c r="C94" s="15"/>
      <c r="D94" s="15"/>
      <c r="E94" s="9"/>
      <c r="F94" s="8"/>
      <c r="G94" s="10"/>
      <c r="H94" s="9"/>
      <c r="I94" s="12">
        <f t="shared" si="7"/>
        <v>0</v>
      </c>
      <c r="J94" s="60"/>
      <c r="K94" s="61"/>
      <c r="L94" s="61"/>
      <c r="M94" s="61"/>
      <c r="N94" s="61"/>
      <c r="O94" s="61"/>
      <c r="P94" s="62"/>
    </row>
    <row r="95" spans="1:16" ht="15.25" x14ac:dyDescent="0.65">
      <c r="A95" s="7"/>
      <c r="B95" s="9"/>
      <c r="C95" s="15"/>
      <c r="D95" s="15"/>
      <c r="E95" s="9"/>
      <c r="F95" s="8"/>
      <c r="G95" s="10"/>
      <c r="H95" s="9"/>
      <c r="I95" s="12">
        <f t="shared" si="7"/>
        <v>0</v>
      </c>
      <c r="J95" s="60"/>
      <c r="K95" s="61"/>
      <c r="L95" s="61"/>
      <c r="M95" s="61"/>
      <c r="N95" s="61"/>
      <c r="O95" s="61"/>
      <c r="P95" s="62"/>
    </row>
    <row r="96" spans="1:16" ht="15.25" x14ac:dyDescent="0.65">
      <c r="A96" s="7"/>
      <c r="B96" s="9"/>
      <c r="C96" s="15"/>
      <c r="D96" s="15"/>
      <c r="E96" s="9"/>
      <c r="F96" s="8"/>
      <c r="G96" s="10"/>
      <c r="H96" s="9"/>
      <c r="I96" s="12">
        <f t="shared" si="7"/>
        <v>0</v>
      </c>
      <c r="J96" s="60"/>
      <c r="K96" s="61"/>
      <c r="L96" s="61"/>
      <c r="M96" s="61"/>
      <c r="N96" s="61"/>
      <c r="O96" s="61"/>
      <c r="P96" s="62"/>
    </row>
    <row r="97" spans="1:16" ht="15.25" x14ac:dyDescent="0.65">
      <c r="A97" s="7"/>
      <c r="B97" s="9"/>
      <c r="C97" s="15"/>
      <c r="D97" s="15"/>
      <c r="E97" s="9"/>
      <c r="F97" s="8"/>
      <c r="G97" s="10"/>
      <c r="H97" s="9"/>
      <c r="I97" s="12">
        <f t="shared" si="7"/>
        <v>0</v>
      </c>
      <c r="J97" s="60"/>
      <c r="K97" s="61"/>
      <c r="L97" s="61"/>
      <c r="M97" s="61"/>
      <c r="N97" s="61"/>
      <c r="O97" s="61"/>
      <c r="P97" s="62"/>
    </row>
  </sheetData>
  <sheetProtection formatCells="0" formatColumns="0" formatRows="0"/>
  <protectedRanges>
    <protectedRange sqref="A14:G14 H14:H39 B40:H43 A44:H97 A15:A43 B15:G39" name="LINEINFO"/>
    <protectedRange sqref="J14:P97" name="COMMENTS"/>
    <protectedRange sqref="E1:G12 I1:I4 H5:H12" name="MISSIONNAME"/>
    <protectedRange sqref="K6:O8 L5 M3:O4 Q9:W16 L2 R17:W17 Q19:W20" name="GPSIMU"/>
  </protectedRanges>
  <mergeCells count="122">
    <mergeCell ref="A10:B10"/>
    <mergeCell ref="A11:B11"/>
    <mergeCell ref="E11:G11"/>
    <mergeCell ref="R8:T8"/>
    <mergeCell ref="U8:W8"/>
    <mergeCell ref="J58:P58"/>
    <mergeCell ref="J59:P59"/>
    <mergeCell ref="J60:P60"/>
    <mergeCell ref="J46:P46"/>
    <mergeCell ref="J47:P47"/>
    <mergeCell ref="J48:P48"/>
    <mergeCell ref="J49:P49"/>
    <mergeCell ref="J50:P50"/>
    <mergeCell ref="J54:P54"/>
    <mergeCell ref="H10:O10"/>
    <mergeCell ref="H11:O11"/>
    <mergeCell ref="J45:P45"/>
    <mergeCell ref="J23:P23"/>
    <mergeCell ref="J24:P24"/>
    <mergeCell ref="J25:P25"/>
    <mergeCell ref="J56:P56"/>
    <mergeCell ref="J57:P57"/>
    <mergeCell ref="J43:P43"/>
    <mergeCell ref="J14:P14"/>
    <mergeCell ref="I2:K2"/>
    <mergeCell ref="E3:G3"/>
    <mergeCell ref="I3:K3"/>
    <mergeCell ref="J61:P61"/>
    <mergeCell ref="A6:B7"/>
    <mergeCell ref="J37:P37"/>
    <mergeCell ref="J35:P35"/>
    <mergeCell ref="J33:P33"/>
    <mergeCell ref="A12:B12"/>
    <mergeCell ref="E12:G12"/>
    <mergeCell ref="H12:O12"/>
    <mergeCell ref="J18:P18"/>
    <mergeCell ref="J19:P19"/>
    <mergeCell ref="A13:B13"/>
    <mergeCell ref="J13:O13"/>
    <mergeCell ref="J17:P17"/>
    <mergeCell ref="J20:P20"/>
    <mergeCell ref="A8:B8"/>
    <mergeCell ref="E8:G8"/>
    <mergeCell ref="H8:J8"/>
    <mergeCell ref="A9:B9"/>
    <mergeCell ref="E10:G10"/>
    <mergeCell ref="J53:P53"/>
    <mergeCell ref="J55:P55"/>
    <mergeCell ref="A1:B5"/>
    <mergeCell ref="J51:P51"/>
    <mergeCell ref="J52:P52"/>
    <mergeCell ref="J38:P38"/>
    <mergeCell ref="J32:P32"/>
    <mergeCell ref="J28:P28"/>
    <mergeCell ref="J29:P29"/>
    <mergeCell ref="J22:P22"/>
    <mergeCell ref="J26:P26"/>
    <mergeCell ref="J39:P39"/>
    <mergeCell ref="J40:P40"/>
    <mergeCell ref="J41:P41"/>
    <mergeCell ref="J42:P42"/>
    <mergeCell ref="J34:P34"/>
    <mergeCell ref="E9:G9"/>
    <mergeCell ref="C1:D1"/>
    <mergeCell ref="E1:G1"/>
    <mergeCell ref="I1:K1"/>
    <mergeCell ref="L1:P1"/>
    <mergeCell ref="C2:D2"/>
    <mergeCell ref="E2:G2"/>
    <mergeCell ref="E4:G4"/>
    <mergeCell ref="I4:K4"/>
    <mergeCell ref="E5:G5"/>
    <mergeCell ref="J69:P69"/>
    <mergeCell ref="J70:P70"/>
    <mergeCell ref="J27:P27"/>
    <mergeCell ref="J36:P36"/>
    <mergeCell ref="J62:P62"/>
    <mergeCell ref="J63:P63"/>
    <mergeCell ref="J64:P64"/>
    <mergeCell ref="H5:J5"/>
    <mergeCell ref="E6:G6"/>
    <mergeCell ref="H6:J6"/>
    <mergeCell ref="E7:G7"/>
    <mergeCell ref="H7:J7"/>
    <mergeCell ref="J21:P21"/>
    <mergeCell ref="H9:O9"/>
    <mergeCell ref="J16:P16"/>
    <mergeCell ref="J15:P15"/>
    <mergeCell ref="J65:P65"/>
    <mergeCell ref="J66:P66"/>
    <mergeCell ref="J67:P67"/>
    <mergeCell ref="J68:P68"/>
    <mergeCell ref="J30:P30"/>
    <mergeCell ref="J31:P31"/>
    <mergeCell ref="J44:P44"/>
    <mergeCell ref="J95:P95"/>
    <mergeCell ref="J96:P96"/>
    <mergeCell ref="J97:P97"/>
    <mergeCell ref="J87:P87"/>
    <mergeCell ref="J88:P88"/>
    <mergeCell ref="J89:P89"/>
    <mergeCell ref="J90:P90"/>
    <mergeCell ref="J91:P91"/>
    <mergeCell ref="J92:P92"/>
    <mergeCell ref="J93:P93"/>
    <mergeCell ref="J94:P94"/>
    <mergeCell ref="J85:P85"/>
    <mergeCell ref="J86:P86"/>
    <mergeCell ref="J81:P81"/>
    <mergeCell ref="J82:P82"/>
    <mergeCell ref="J71:P71"/>
    <mergeCell ref="J72:P72"/>
    <mergeCell ref="J73:P73"/>
    <mergeCell ref="J74:P74"/>
    <mergeCell ref="J75:P75"/>
    <mergeCell ref="J76:P76"/>
    <mergeCell ref="J77:P77"/>
    <mergeCell ref="J78:P78"/>
    <mergeCell ref="J79:P79"/>
    <mergeCell ref="J80:P80"/>
    <mergeCell ref="J83:P83"/>
    <mergeCell ref="J84:P84"/>
  </mergeCells>
  <dataValidations disablePrompts="1"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$Q$9:$Q$17</formula1>
    </dataValidation>
    <dataValidation type="list" allowBlank="1" showInputMessage="1" showErrorMessage="1" sqref="I3:K3" xr:uid="{412A80DB-B6D9-4464-B3A2-8FBFF4C0F1E3}">
      <formula1>SENSORS2</formula1>
    </dataValidation>
    <dataValidation type="list" allowBlank="1" showInputMessage="1" showErrorMessage="1" sqref="I1:K1" xr:uid="{009DC74F-34E9-4A1F-9261-B427B40A75EA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3" x14ac:dyDescent="0.6"/>
  <sheetData>
    <row r="1" spans="1:1" x14ac:dyDescent="0.6">
      <c r="A1" t="s">
        <v>55</v>
      </c>
    </row>
    <row r="2" spans="1:1" x14ac:dyDescent="0.6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555F9D-6950-41C0-8316-2A152CB171EB}">
  <ds:schemaRefs>
    <ds:schemaRef ds:uri="http://schemas.microsoft.com/office/infopath/2007/PartnerControls"/>
    <ds:schemaRef ds:uri="144a7366-0e3e-4c56-90c7-bd9cfe9ddd0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c3fd1004-cfc0-4054-83a2-c54d857e64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1D887-BECF-4F82-8018-01D191CF7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Edgar Angel</cp:lastModifiedBy>
  <cp:revision/>
  <dcterms:created xsi:type="dcterms:W3CDTF">2004-05-24T13:25:05Z</dcterms:created>
  <dcterms:modified xsi:type="dcterms:W3CDTF">2019-10-04T19:15:01Z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