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4\141004\"/>
    </mc:Choice>
  </mc:AlternateContent>
  <bookViews>
    <workbookView xWindow="120" yWindow="105" windowWidth="19020" windowHeight="11895"/>
  </bookViews>
  <sheets>
    <sheet name="FGDC STD - RMSE EQUAL" sheetId="3" r:id="rId1"/>
  </sheets>
  <calcPr calcId="152511"/>
</workbook>
</file>

<file path=xl/calcChain.xml><?xml version="1.0" encoding="utf-8"?>
<calcChain xmlns="http://schemas.openxmlformats.org/spreadsheetml/2006/main">
  <c r="E34" i="3" l="1"/>
  <c r="F34" i="3" s="1"/>
  <c r="E33" i="3"/>
  <c r="F33" i="3" s="1"/>
  <c r="I14" i="3"/>
  <c r="J14" i="3" s="1"/>
  <c r="E14" i="3"/>
  <c r="F14" i="3" s="1"/>
  <c r="I13" i="3"/>
  <c r="J13" i="3" s="1"/>
  <c r="E13" i="3"/>
  <c r="F13" i="3" s="1"/>
  <c r="E32" i="3"/>
  <c r="F32" i="3" s="1"/>
  <c r="E31" i="3"/>
  <c r="F31" i="3" s="1"/>
  <c r="I12" i="3"/>
  <c r="J12" i="3" s="1"/>
  <c r="E12" i="3"/>
  <c r="F12" i="3" s="1"/>
  <c r="I11" i="3"/>
  <c r="J11" i="3" s="1"/>
  <c r="E11" i="3"/>
  <c r="F11" i="3" s="1"/>
  <c r="E29" i="3"/>
  <c r="F29" i="3" s="1"/>
  <c r="E30" i="3"/>
  <c r="F30" i="3" s="1"/>
  <c r="I9" i="3"/>
  <c r="J9" i="3" s="1"/>
  <c r="E9" i="3"/>
  <c r="F9" i="3" s="1"/>
  <c r="I10" i="3"/>
  <c r="J10" i="3" s="1"/>
  <c r="E10" i="3"/>
  <c r="F10" i="3" s="1"/>
  <c r="I8" i="3"/>
  <c r="J8" i="3" s="1"/>
  <c r="E8" i="3"/>
  <c r="F8" i="3" s="1"/>
  <c r="E28" i="3"/>
  <c r="F28" i="3" s="1"/>
  <c r="E27" i="3"/>
  <c r="F27" i="3" s="1"/>
  <c r="E26" i="3"/>
  <c r="F26" i="3" s="1"/>
  <c r="E25" i="3"/>
  <c r="F25" i="3" s="1"/>
  <c r="I7" i="3"/>
  <c r="J7" i="3" s="1"/>
  <c r="I6" i="3"/>
  <c r="J6" i="3" s="1"/>
  <c r="E7" i="3"/>
  <c r="F7" i="3" s="1"/>
  <c r="E6" i="3"/>
  <c r="F6" i="3" s="1"/>
  <c r="K6" i="3" l="1"/>
  <c r="L6" i="3" s="1"/>
  <c r="K8" i="3"/>
  <c r="L8" i="3" s="1"/>
  <c r="K11" i="3"/>
  <c r="L11" i="3" s="1"/>
  <c r="K13" i="3"/>
  <c r="L13" i="3" s="1"/>
  <c r="K7" i="3"/>
  <c r="L7" i="3" s="1"/>
  <c r="K10" i="3"/>
  <c r="L10" i="3" s="1"/>
  <c r="K9" i="3"/>
  <c r="L9" i="3" s="1"/>
  <c r="K14" i="3"/>
  <c r="L14" i="3" s="1"/>
  <c r="F35" i="3"/>
  <c r="F36" i="3" s="1"/>
  <c r="F37" i="3" s="1"/>
  <c r="F38" i="3" s="1"/>
  <c r="K12" i="3"/>
  <c r="L12" i="3" s="1"/>
  <c r="K15" i="3" l="1"/>
  <c r="K16" i="3" s="1"/>
  <c r="K17" i="3" s="1"/>
  <c r="K18" i="3" s="1"/>
</calcChain>
</file>

<file path=xl/sharedStrings.xml><?xml version="1.0" encoding="utf-8"?>
<sst xmlns="http://schemas.openxmlformats.org/spreadsheetml/2006/main" count="71" uniqueCount="36">
  <si>
    <t>Number</t>
  </si>
  <si>
    <t>Description</t>
  </si>
  <si>
    <t>diff in x</t>
  </si>
  <si>
    <t>squared diff in x</t>
  </si>
  <si>
    <t>diff in y</t>
  </si>
  <si>
    <t>(1)</t>
  </si>
  <si>
    <t>(2)</t>
  </si>
  <si>
    <t>(1)+(2)</t>
  </si>
  <si>
    <t>square root of</t>
  </si>
  <si>
    <t>[(1)+(2)]</t>
  </si>
  <si>
    <t>x (observed)</t>
  </si>
  <si>
    <t>y (observed)</t>
  </si>
  <si>
    <t>z (observed)</t>
  </si>
  <si>
    <t>diff in z</t>
  </si>
  <si>
    <t>squared diff in z</t>
  </si>
  <si>
    <t>sum:</t>
  </si>
  <si>
    <t>average:</t>
  </si>
  <si>
    <t>95% Accuracy per (NSSDA):</t>
  </si>
  <si>
    <t>RMSEr:</t>
  </si>
  <si>
    <t>squared diff in y</t>
  </si>
  <si>
    <t>x (published)</t>
  </si>
  <si>
    <t>y (published)</t>
  </si>
  <si>
    <t>z (published)</t>
  </si>
  <si>
    <t>NETWORK ACCURACY OF TIES TO PUBLISHED CONTROL - HORIZONTAL</t>
  </si>
  <si>
    <t>Designation</t>
  </si>
  <si>
    <t>NGS</t>
  </si>
  <si>
    <t>All values in U.S. Survey Feet (NAVD88)</t>
  </si>
  <si>
    <t>All values in U.S. Survey Feet (NAD83)</t>
  </si>
  <si>
    <t>NETWORK ACCURACY OF TIES TO PUBLISHED CONTROL-VERTICAL</t>
  </si>
  <si>
    <t xml:space="preserve"> V 637</t>
  </si>
  <si>
    <t xml:space="preserve"> W 260</t>
  </si>
  <si>
    <t xml:space="preserve"> A 624</t>
  </si>
  <si>
    <t xml:space="preserve"> A 624 10002</t>
  </si>
  <si>
    <t xml:space="preserve"> W260</t>
  </si>
  <si>
    <t xml:space="preserve"> GPS 3194</t>
  </si>
  <si>
    <t xml:space="preserve"> X65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</si>
</sst>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E+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0" applyNumberFormat="0" applyAlignment="0" applyProtection="0"/>
    <xf numFmtId="0" fontId="5" fillId="28" borderId="11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0" applyNumberFormat="0" applyAlignment="0" applyProtection="0"/>
    <xf numFmtId="0" fontId="12" fillId="0" borderId="15" applyNumberFormat="0" applyFill="0" applyAlignment="0" applyProtection="0"/>
    <xf numFmtId="0" fontId="13" fillId="31" borderId="0" applyNumberFormat="0" applyBorder="0" applyAlignment="0" applyProtection="0"/>
    <xf numFmtId="0" fontId="1" fillId="32" borderId="16" applyNumberFormat="0" applyFont="0" applyAlignment="0" applyProtection="0"/>
    <xf numFmtId="0" fontId="14" fillId="27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8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1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166" fontId="0" fillId="0" borderId="4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165" fontId="0" fillId="0" borderId="9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6" fontId="0" fillId="0" borderId="5" xfId="0" applyNumberFormat="1" applyFill="1" applyBorder="1" applyAlignment="1">
      <alignment horizontal="right"/>
    </xf>
    <xf numFmtId="166" fontId="0" fillId="0" borderId="7" xfId="0" applyNumberFormat="1" applyFill="1" applyBorder="1" applyAlignment="1">
      <alignment horizontal="right"/>
    </xf>
    <xf numFmtId="166" fontId="0" fillId="0" borderId="9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3" xfId="0" applyBorder="1"/>
    <xf numFmtId="164" fontId="0" fillId="0" borderId="2" xfId="0" applyNumberFormat="1" applyBorder="1"/>
    <xf numFmtId="164" fontId="0" fillId="0" borderId="2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4" xfId="0" applyNumberFormat="1" applyBorder="1"/>
    <xf numFmtId="164" fontId="0" fillId="0" borderId="4" xfId="0" applyNumberFormat="1" applyFill="1" applyBorder="1"/>
    <xf numFmtId="165" fontId="0" fillId="0" borderId="2" xfId="0" applyNumberFormat="1" applyBorder="1"/>
    <xf numFmtId="165" fontId="0" fillId="0" borderId="2" xfId="0" applyNumberFormat="1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4" xfId="0" applyNumberForma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H19" sqref="H19"/>
    </sheetView>
  </sheetViews>
  <sheetFormatPr defaultRowHeight="15" x14ac:dyDescent="0.25"/>
  <cols>
    <col min="1" max="1" width="13.85546875" customWidth="1"/>
    <col min="2" max="2" width="11" customWidth="1"/>
    <col min="3" max="3" width="12.140625" bestFit="1" customWidth="1"/>
    <col min="4" max="4" width="12.7109375" bestFit="1" customWidth="1"/>
    <col min="5" max="5" width="10.5703125" bestFit="1" customWidth="1"/>
    <col min="6" max="6" width="15.85546875" customWidth="1"/>
    <col min="7" max="8" width="15.7109375" customWidth="1"/>
    <col min="9" max="9" width="11.5703125" bestFit="1" customWidth="1"/>
    <col min="10" max="10" width="15.85546875" customWidth="1"/>
    <col min="11" max="11" width="11.5703125" bestFit="1" customWidth="1"/>
    <col min="12" max="12" width="13.7109375" customWidth="1"/>
  </cols>
  <sheetData>
    <row r="1" spans="1:12" x14ac:dyDescent="0.25">
      <c r="A1" s="2" t="s">
        <v>23</v>
      </c>
    </row>
    <row r="2" spans="1:12" x14ac:dyDescent="0.25">
      <c r="A2" s="7" t="s">
        <v>27</v>
      </c>
    </row>
    <row r="3" spans="1:12" x14ac:dyDescent="0.25">
      <c r="A3" s="7"/>
    </row>
    <row r="4" spans="1:12" s="1" customFormat="1" x14ac:dyDescent="0.25">
      <c r="A4" s="3" t="s">
        <v>24</v>
      </c>
      <c r="B4" s="3" t="s">
        <v>1</v>
      </c>
      <c r="C4" s="3" t="s">
        <v>10</v>
      </c>
      <c r="D4" s="3" t="s">
        <v>20</v>
      </c>
      <c r="E4" s="3" t="s">
        <v>2</v>
      </c>
      <c r="F4" s="3" t="s">
        <v>3</v>
      </c>
      <c r="G4" s="3" t="s">
        <v>11</v>
      </c>
      <c r="H4" s="3" t="s">
        <v>21</v>
      </c>
      <c r="I4" s="3" t="s">
        <v>4</v>
      </c>
      <c r="J4" s="3" t="s">
        <v>19</v>
      </c>
      <c r="K4" s="3" t="s">
        <v>7</v>
      </c>
      <c r="L4" s="4" t="s">
        <v>8</v>
      </c>
    </row>
    <row r="5" spans="1:12" ht="15.75" thickBot="1" x14ac:dyDescent="0.3">
      <c r="A5" s="3"/>
      <c r="B5" s="3"/>
      <c r="C5" s="3"/>
      <c r="D5" s="3"/>
      <c r="E5" s="3"/>
      <c r="F5" s="3" t="s">
        <v>5</v>
      </c>
      <c r="G5" s="3"/>
      <c r="H5" s="3"/>
      <c r="I5" s="3"/>
      <c r="J5" s="3" t="s">
        <v>6</v>
      </c>
      <c r="K5" s="3"/>
      <c r="L5" s="4" t="s">
        <v>9</v>
      </c>
    </row>
    <row r="6" spans="1:12" x14ac:dyDescent="0.25">
      <c r="A6" s="24" t="s">
        <v>30</v>
      </c>
      <c r="B6" s="16" t="s">
        <v>25</v>
      </c>
      <c r="C6" s="33">
        <v>667692.42099999997</v>
      </c>
      <c r="D6" s="34">
        <v>667692.52</v>
      </c>
      <c r="E6" s="21">
        <f t="shared" ref="E6:E14" si="0">C6-D6</f>
        <v>-9.9000000045634806E-2</v>
      </c>
      <c r="F6" s="10">
        <f t="shared" ref="F6:F14" si="1">E6*E6</f>
        <v>9.8010000090356913E-3</v>
      </c>
      <c r="G6" s="33">
        <v>989143.8</v>
      </c>
      <c r="H6" s="34">
        <v>989143.77</v>
      </c>
      <c r="I6" s="21">
        <f t="shared" ref="I6:I14" si="2">G6-H6</f>
        <v>3.0000000027939677E-2</v>
      </c>
      <c r="J6" s="10">
        <f t="shared" ref="J6:J14" si="3">I6*I6</f>
        <v>9.0000000167638058E-4</v>
      </c>
      <c r="K6" s="10">
        <f t="shared" ref="K6:K14" si="4">F6+J6</f>
        <v>1.0701000010712072E-2</v>
      </c>
      <c r="L6" s="12">
        <f t="shared" ref="L6:L14" si="5">SQRT(K6)</f>
        <v>0.10344563794917634</v>
      </c>
    </row>
    <row r="7" spans="1:12" x14ac:dyDescent="0.25">
      <c r="A7" s="25" t="s">
        <v>31</v>
      </c>
      <c r="B7" s="14" t="s">
        <v>25</v>
      </c>
      <c r="C7" s="35">
        <v>697322.96900000004</v>
      </c>
      <c r="D7" s="35">
        <v>697322.98</v>
      </c>
      <c r="E7" s="22">
        <f t="shared" si="0"/>
        <v>-1.0999999940395355E-2</v>
      </c>
      <c r="F7" s="9">
        <f t="shared" si="1"/>
        <v>1.2099999868869782E-4</v>
      </c>
      <c r="G7" s="35">
        <v>1049242.5530000001</v>
      </c>
      <c r="H7" s="35">
        <v>1049242.6299999999</v>
      </c>
      <c r="I7" s="22">
        <f t="shared" si="2"/>
        <v>-7.699999981559813E-2</v>
      </c>
      <c r="J7" s="9">
        <f t="shared" si="3"/>
        <v>5.928999971602112E-3</v>
      </c>
      <c r="K7" s="9">
        <f t="shared" si="4"/>
        <v>6.0499999702908099E-3</v>
      </c>
      <c r="L7" s="13">
        <f t="shared" si="5"/>
        <v>7.7781745739542316E-2</v>
      </c>
    </row>
    <row r="8" spans="1:12" x14ac:dyDescent="0.25">
      <c r="A8" s="25" t="s">
        <v>32</v>
      </c>
      <c r="B8" s="14" t="s">
        <v>25</v>
      </c>
      <c r="C8" s="35">
        <v>697322.96</v>
      </c>
      <c r="D8" s="35">
        <v>697322.98</v>
      </c>
      <c r="E8" s="22">
        <f t="shared" si="0"/>
        <v>-2.0000000018626451E-2</v>
      </c>
      <c r="F8" s="9">
        <f t="shared" si="1"/>
        <v>4.0000000074505806E-4</v>
      </c>
      <c r="G8" s="35">
        <v>1049242.6070000001</v>
      </c>
      <c r="H8" s="35">
        <v>1049242.6299999999</v>
      </c>
      <c r="I8" s="22">
        <f t="shared" si="2"/>
        <v>-2.299999981187284E-2</v>
      </c>
      <c r="J8" s="9">
        <f t="shared" si="3"/>
        <v>5.2899999134615062E-4</v>
      </c>
      <c r="K8" s="9">
        <f t="shared" si="4"/>
        <v>9.2899999209120868E-4</v>
      </c>
      <c r="L8" s="13">
        <f t="shared" si="5"/>
        <v>3.0479501178516829E-2</v>
      </c>
    </row>
    <row r="9" spans="1:12" x14ac:dyDescent="0.25">
      <c r="A9" s="25" t="s">
        <v>31</v>
      </c>
      <c r="B9" s="14" t="s">
        <v>25</v>
      </c>
      <c r="C9" s="35">
        <v>697322.95</v>
      </c>
      <c r="D9" s="35">
        <v>697322.98</v>
      </c>
      <c r="E9" s="22">
        <f t="shared" si="0"/>
        <v>-3.0000000027939677E-2</v>
      </c>
      <c r="F9" s="9">
        <f t="shared" si="1"/>
        <v>9.0000000167638058E-4</v>
      </c>
      <c r="G9" s="35">
        <v>1049242.6029999999</v>
      </c>
      <c r="H9" s="35">
        <v>1049242.6299999999</v>
      </c>
      <c r="I9" s="22">
        <f t="shared" si="2"/>
        <v>-2.7000000001862645E-2</v>
      </c>
      <c r="J9" s="9">
        <f t="shared" si="3"/>
        <v>7.2900000010058278E-4</v>
      </c>
      <c r="K9" s="9">
        <f t="shared" si="4"/>
        <v>1.6290000017769634E-3</v>
      </c>
      <c r="L9" s="13">
        <f t="shared" si="5"/>
        <v>4.0360872163234571E-2</v>
      </c>
    </row>
    <row r="10" spans="1:12" x14ac:dyDescent="0.25">
      <c r="A10" s="25" t="s">
        <v>33</v>
      </c>
      <c r="B10" s="14" t="s">
        <v>25</v>
      </c>
      <c r="C10" s="35">
        <v>667692.46</v>
      </c>
      <c r="D10" s="36">
        <v>667692.52</v>
      </c>
      <c r="E10" s="22">
        <f t="shared" si="0"/>
        <v>-6.0000000055879354E-2</v>
      </c>
      <c r="F10" s="9">
        <f t="shared" si="1"/>
        <v>3.6000000067055223E-3</v>
      </c>
      <c r="G10" s="35">
        <v>989143.78700000001</v>
      </c>
      <c r="H10" s="36">
        <v>989143.77</v>
      </c>
      <c r="I10" s="22">
        <f t="shared" si="2"/>
        <v>1.6999999992549419E-2</v>
      </c>
      <c r="J10" s="9">
        <f t="shared" si="3"/>
        <v>2.8899999974668026E-4</v>
      </c>
      <c r="K10" s="9">
        <f t="shared" si="4"/>
        <v>3.8890000064522026E-3</v>
      </c>
      <c r="L10" s="13">
        <f t="shared" si="5"/>
        <v>6.2361847362407428E-2</v>
      </c>
    </row>
    <row r="11" spans="1:12" x14ac:dyDescent="0.25">
      <c r="A11" s="25" t="s">
        <v>34</v>
      </c>
      <c r="B11" s="14" t="s">
        <v>25</v>
      </c>
      <c r="C11" s="35">
        <v>702481.77</v>
      </c>
      <c r="D11" s="35">
        <v>702481.84</v>
      </c>
      <c r="E11" s="22">
        <f t="shared" si="0"/>
        <v>-6.9999999948777258E-2</v>
      </c>
      <c r="F11" s="9">
        <f t="shared" si="1"/>
        <v>4.8999999928288161E-3</v>
      </c>
      <c r="G11" s="35">
        <v>1308360.1240000001</v>
      </c>
      <c r="H11" s="35">
        <v>1308360.1200000001</v>
      </c>
      <c r="I11" s="22">
        <f t="shared" si="2"/>
        <v>3.9999999571591616E-3</v>
      </c>
      <c r="J11" s="9">
        <f t="shared" si="3"/>
        <v>1.5999999657273294E-5</v>
      </c>
      <c r="K11" s="9">
        <f t="shared" si="4"/>
        <v>4.9159999924860897E-3</v>
      </c>
      <c r="L11" s="13">
        <f t="shared" si="5"/>
        <v>7.0114192518249047E-2</v>
      </c>
    </row>
    <row r="12" spans="1:12" x14ac:dyDescent="0.25">
      <c r="A12" s="25" t="s">
        <v>35</v>
      </c>
      <c r="B12" s="14" t="s">
        <v>25</v>
      </c>
      <c r="C12" s="35">
        <v>715750.92700000003</v>
      </c>
      <c r="D12" s="35">
        <v>715750.99</v>
      </c>
      <c r="E12" s="22">
        <f t="shared" si="0"/>
        <v>-6.2999999965541065E-2</v>
      </c>
      <c r="F12" s="9">
        <f t="shared" si="1"/>
        <v>3.9689999956581739E-3</v>
      </c>
      <c r="G12" s="35">
        <v>1167935.773</v>
      </c>
      <c r="H12" s="35">
        <v>1167935.74</v>
      </c>
      <c r="I12" s="22">
        <f t="shared" si="2"/>
        <v>3.3000000054016709E-2</v>
      </c>
      <c r="J12" s="9">
        <f t="shared" si="3"/>
        <v>1.0890000035651028E-3</v>
      </c>
      <c r="K12" s="9">
        <f t="shared" si="4"/>
        <v>5.0579999992232767E-3</v>
      </c>
      <c r="L12" s="13">
        <f t="shared" si="5"/>
        <v>7.1119617541317501E-2</v>
      </c>
    </row>
    <row r="13" spans="1:12" x14ac:dyDescent="0.25">
      <c r="A13" s="25" t="s">
        <v>35</v>
      </c>
      <c r="B13" s="14" t="s">
        <v>25</v>
      </c>
      <c r="C13" s="35">
        <v>715750.92</v>
      </c>
      <c r="D13" s="35">
        <v>715750.99</v>
      </c>
      <c r="E13" s="22">
        <f t="shared" si="0"/>
        <v>-6.9999999948777258E-2</v>
      </c>
      <c r="F13" s="9">
        <f t="shared" si="1"/>
        <v>4.8999999928288161E-3</v>
      </c>
      <c r="G13" s="35">
        <v>1167935.7620000001</v>
      </c>
      <c r="H13" s="35">
        <v>1167935.74</v>
      </c>
      <c r="I13" s="22">
        <f t="shared" si="2"/>
        <v>2.2000000113621354E-2</v>
      </c>
      <c r="J13" s="9">
        <f t="shared" si="3"/>
        <v>4.8400000499933959E-4</v>
      </c>
      <c r="K13" s="9">
        <f t="shared" si="4"/>
        <v>5.3839999978281556E-3</v>
      </c>
      <c r="L13" s="13">
        <f t="shared" si="5"/>
        <v>7.3375745296577088E-2</v>
      </c>
    </row>
    <row r="14" spans="1:12" ht="15.75" thickBot="1" x14ac:dyDescent="0.3">
      <c r="A14" s="26" t="s">
        <v>31</v>
      </c>
      <c r="B14" s="17" t="s">
        <v>25</v>
      </c>
      <c r="C14" s="37">
        <v>697323</v>
      </c>
      <c r="D14" s="37">
        <v>697322.98</v>
      </c>
      <c r="E14" s="23">
        <f t="shared" si="0"/>
        <v>2.0000000018626451E-2</v>
      </c>
      <c r="F14" s="11">
        <f t="shared" si="1"/>
        <v>4.0000000074505806E-4</v>
      </c>
      <c r="G14" s="37">
        <v>1049242.662</v>
      </c>
      <c r="H14" s="37">
        <v>1049242.6299999999</v>
      </c>
      <c r="I14" s="23">
        <f t="shared" si="2"/>
        <v>3.200000012293458E-2</v>
      </c>
      <c r="J14" s="11">
        <f t="shared" si="3"/>
        <v>1.0240000078678131E-3</v>
      </c>
      <c r="K14" s="11">
        <f t="shared" si="4"/>
        <v>1.4240000086128712E-3</v>
      </c>
      <c r="L14" s="15">
        <f t="shared" si="5"/>
        <v>3.7735924642346728E-2</v>
      </c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5" t="s">
        <v>15</v>
      </c>
      <c r="K15" s="8">
        <f>SUM(K6:K14)</f>
        <v>3.9979999979473643E-2</v>
      </c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5" t="s">
        <v>16</v>
      </c>
      <c r="K16" s="8">
        <f>K15/COUNT(K6:K14)</f>
        <v>4.4422222199415155E-3</v>
      </c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5" t="s">
        <v>18</v>
      </c>
      <c r="K17" s="6">
        <f>SQRT(K16)</f>
        <v>6.6649997899036098E-2</v>
      </c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5" t="s">
        <v>17</v>
      </c>
      <c r="K18" s="6">
        <f>1.7308*K17</f>
        <v>0.11535781636365167</v>
      </c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1" spans="1:12" x14ac:dyDescent="0.25">
      <c r="A21" s="2" t="s">
        <v>28</v>
      </c>
    </row>
    <row r="22" spans="1:12" x14ac:dyDescent="0.25">
      <c r="A22" s="7" t="s">
        <v>26</v>
      </c>
    </row>
    <row r="24" spans="1:12" ht="15.75" thickBot="1" x14ac:dyDescent="0.3">
      <c r="A24" s="3" t="s">
        <v>0</v>
      </c>
      <c r="B24" s="3" t="s">
        <v>1</v>
      </c>
      <c r="C24" s="3" t="s">
        <v>12</v>
      </c>
      <c r="D24" s="3" t="s">
        <v>22</v>
      </c>
      <c r="E24" s="3" t="s">
        <v>13</v>
      </c>
      <c r="F24" s="3" t="s">
        <v>14</v>
      </c>
    </row>
    <row r="25" spans="1:12" x14ac:dyDescent="0.25">
      <c r="A25" s="24" t="s">
        <v>29</v>
      </c>
      <c r="B25" s="16" t="s">
        <v>25</v>
      </c>
      <c r="C25" s="27">
        <v>9.19</v>
      </c>
      <c r="D25" s="28">
        <v>9.2200000000000006</v>
      </c>
      <c r="E25" s="21">
        <f t="shared" ref="E25:E34" si="6">C25-D25</f>
        <v>-3.0000000000001137E-2</v>
      </c>
      <c r="F25" s="18">
        <f t="shared" ref="F25:F34" si="7">E25*E25</f>
        <v>9.0000000000006817E-4</v>
      </c>
    </row>
    <row r="26" spans="1:12" x14ac:dyDescent="0.25">
      <c r="A26" s="25" t="s">
        <v>30</v>
      </c>
      <c r="B26" s="14" t="s">
        <v>25</v>
      </c>
      <c r="C26" s="29">
        <v>25.47</v>
      </c>
      <c r="D26" s="30">
        <v>25.63</v>
      </c>
      <c r="E26" s="22">
        <f t="shared" si="6"/>
        <v>-0.16000000000000014</v>
      </c>
      <c r="F26" s="19">
        <f t="shared" si="7"/>
        <v>2.5600000000000046E-2</v>
      </c>
    </row>
    <row r="27" spans="1:12" x14ac:dyDescent="0.25">
      <c r="A27" s="25" t="s">
        <v>31</v>
      </c>
      <c r="B27" s="14" t="s">
        <v>25</v>
      </c>
      <c r="C27" s="29">
        <v>33.47</v>
      </c>
      <c r="D27" s="30">
        <v>33.64</v>
      </c>
      <c r="E27" s="22">
        <f t="shared" si="6"/>
        <v>-0.17000000000000171</v>
      </c>
      <c r="F27" s="19">
        <f t="shared" si="7"/>
        <v>2.8900000000000581E-2</v>
      </c>
    </row>
    <row r="28" spans="1:12" x14ac:dyDescent="0.25">
      <c r="A28" s="25" t="s">
        <v>32</v>
      </c>
      <c r="B28" s="14" t="s">
        <v>25</v>
      </c>
      <c r="C28" s="29">
        <v>33.46</v>
      </c>
      <c r="D28" s="30">
        <v>33.64</v>
      </c>
      <c r="E28" s="22">
        <f t="shared" si="6"/>
        <v>-0.17999999999999972</v>
      </c>
      <c r="F28" s="19">
        <f t="shared" si="7"/>
        <v>3.2399999999999901E-2</v>
      </c>
    </row>
    <row r="29" spans="1:12" x14ac:dyDescent="0.25">
      <c r="A29" s="25" t="s">
        <v>31</v>
      </c>
      <c r="B29" s="14" t="s">
        <v>25</v>
      </c>
      <c r="C29" s="29">
        <v>33.36</v>
      </c>
      <c r="D29" s="30">
        <v>33.64</v>
      </c>
      <c r="E29" s="22">
        <f t="shared" si="6"/>
        <v>-0.28000000000000114</v>
      </c>
      <c r="F29" s="19">
        <f t="shared" si="7"/>
        <v>7.8400000000000636E-2</v>
      </c>
    </row>
    <row r="30" spans="1:12" x14ac:dyDescent="0.25">
      <c r="A30" s="25" t="s">
        <v>33</v>
      </c>
      <c r="B30" s="14" t="s">
        <v>25</v>
      </c>
      <c r="C30" s="29">
        <v>25.35</v>
      </c>
      <c r="D30" s="30">
        <v>25.63</v>
      </c>
      <c r="E30" s="22">
        <f t="shared" si="6"/>
        <v>-0.27999999999999758</v>
      </c>
      <c r="F30" s="19">
        <f t="shared" si="7"/>
        <v>7.8399999999998651E-2</v>
      </c>
    </row>
    <row r="31" spans="1:12" x14ac:dyDescent="0.25">
      <c r="A31" s="25" t="s">
        <v>34</v>
      </c>
      <c r="B31" s="14" t="s">
        <v>25</v>
      </c>
      <c r="C31" s="29">
        <v>107.3</v>
      </c>
      <c r="D31" s="30">
        <v>107.51</v>
      </c>
      <c r="E31" s="22">
        <f t="shared" si="6"/>
        <v>-0.21000000000000796</v>
      </c>
      <c r="F31" s="19">
        <f t="shared" si="7"/>
        <v>4.4100000000003345E-2</v>
      </c>
    </row>
    <row r="32" spans="1:12" x14ac:dyDescent="0.25">
      <c r="A32" s="25" t="s">
        <v>35</v>
      </c>
      <c r="B32" s="14" t="s">
        <v>25</v>
      </c>
      <c r="C32" s="29">
        <v>115.78</v>
      </c>
      <c r="D32" s="30">
        <v>115.99</v>
      </c>
      <c r="E32" s="22">
        <f t="shared" si="6"/>
        <v>-0.20999999999999375</v>
      </c>
      <c r="F32" s="19">
        <f t="shared" si="7"/>
        <v>4.409999999999737E-2</v>
      </c>
    </row>
    <row r="33" spans="1:6" x14ac:dyDescent="0.25">
      <c r="A33" s="25" t="s">
        <v>35</v>
      </c>
      <c r="B33" s="14" t="s">
        <v>25</v>
      </c>
      <c r="C33" s="29">
        <v>115.77</v>
      </c>
      <c r="D33" s="30">
        <v>115.99</v>
      </c>
      <c r="E33" s="22">
        <f t="shared" si="6"/>
        <v>-0.21999999999999886</v>
      </c>
      <c r="F33" s="19">
        <f t="shared" si="7"/>
        <v>4.8399999999999499E-2</v>
      </c>
    </row>
    <row r="34" spans="1:6" ht="15.75" thickBot="1" x14ac:dyDescent="0.3">
      <c r="A34" s="26" t="s">
        <v>31</v>
      </c>
      <c r="B34" s="17" t="s">
        <v>25</v>
      </c>
      <c r="C34" s="31">
        <v>33.42</v>
      </c>
      <c r="D34" s="32">
        <v>33.64</v>
      </c>
      <c r="E34" s="23">
        <f t="shared" si="6"/>
        <v>-0.21999999999999886</v>
      </c>
      <c r="F34" s="20">
        <f t="shared" si="7"/>
        <v>4.8399999999999499E-2</v>
      </c>
    </row>
    <row r="35" spans="1:6" x14ac:dyDescent="0.25">
      <c r="E35" s="5" t="s">
        <v>15</v>
      </c>
      <c r="F35" s="8">
        <f>SUM(F25:F34)</f>
        <v>0.42959999999999959</v>
      </c>
    </row>
    <row r="36" spans="1:6" x14ac:dyDescent="0.25">
      <c r="E36" s="5" t="s">
        <v>16</v>
      </c>
      <c r="F36" s="8">
        <f>F35/COUNT(F25:F34)</f>
        <v>4.2959999999999957E-2</v>
      </c>
    </row>
    <row r="37" spans="1:6" x14ac:dyDescent="0.25">
      <c r="E37" s="5" t="s">
        <v>18</v>
      </c>
      <c r="F37" s="6">
        <f>SQRT(F36)</f>
        <v>0.20726794252850572</v>
      </c>
    </row>
    <row r="38" spans="1:6" x14ac:dyDescent="0.25">
      <c r="E38" s="5" t="s">
        <v>17</v>
      </c>
      <c r="F38" s="6">
        <f>1.96*F37</f>
        <v>0.40624516735587118</v>
      </c>
    </row>
  </sheetData>
  <pageMargins left="0.7" right="0.7" top="0.75" bottom="0.75" header="0.3" footer="0.3"/>
  <pageSetup scale="76" orientation="landscape" r:id="rId1"/>
  <ignoredErrors>
    <ignoredError sqref="F5 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FGDC STD - RMSE EQUAL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Townsend</dc:creator>
  <cp:lastModifiedBy>Darren Townsend</cp:lastModifiedBy>
  <cp:lastPrinted>2010-12-16T15:43:10Z</cp:lastPrinted>
  <dcterms:created xsi:type="dcterms:W3CDTF">2009-12-10T13:19:56Z</dcterms:created>
  <dcterms:modified xsi:type="dcterms:W3CDTF">2014-11-25T20:28:59Z</dcterms:modified>
</cp:coreProperties>
</file>