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0" windowWidth="11100" windowHeight="115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10" i="1" l="1"/>
  <c r="I9" i="1"/>
  <c r="I8" i="1"/>
  <c r="I6" i="1"/>
  <c r="I5" i="1"/>
  <c r="I4" i="1"/>
  <c r="I3" i="1"/>
  <c r="I2" i="1"/>
  <c r="F58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3" i="1"/>
  <c r="F4" i="1"/>
  <c r="F5" i="1"/>
  <c r="F6" i="1"/>
  <c r="F7" i="1"/>
  <c r="F8" i="1"/>
  <c r="F9" i="1"/>
  <c r="F10" i="1"/>
  <c r="F2" i="1"/>
  <c r="I7" i="1" l="1"/>
</calcChain>
</file>

<file path=xl/sharedStrings.xml><?xml version="1.0" encoding="utf-8"?>
<sst xmlns="http://schemas.openxmlformats.org/spreadsheetml/2006/main" count="73" uniqueCount="73">
  <si>
    <t>Easting</t>
  </si>
  <si>
    <t>Northing</t>
  </si>
  <si>
    <t>Point</t>
  </si>
  <si>
    <t>Survey_Z</t>
  </si>
  <si>
    <t>dZ</t>
  </si>
  <si>
    <t>Stats (meters)</t>
  </si>
  <si>
    <t>Min</t>
  </si>
  <si>
    <t>Max</t>
  </si>
  <si>
    <t>Mean</t>
  </si>
  <si>
    <t>Median</t>
  </si>
  <si>
    <t>RMSEz</t>
  </si>
  <si>
    <t>95% Confidence</t>
  </si>
  <si>
    <t>Std Dev</t>
  </si>
  <si>
    <t>Kurtosis</t>
  </si>
  <si>
    <t>Skew</t>
  </si>
  <si>
    <t>Lidar_Z</t>
  </si>
  <si>
    <t>GCP1552</t>
  </si>
  <si>
    <t>GCP1400</t>
  </si>
  <si>
    <t>GCP1398</t>
  </si>
  <si>
    <t>GCP1388</t>
  </si>
  <si>
    <t>GCP1387</t>
  </si>
  <si>
    <t>GCP1383</t>
  </si>
  <si>
    <t>GCP1382</t>
  </si>
  <si>
    <t>GCP1381</t>
  </si>
  <si>
    <t>GCP1380</t>
  </si>
  <si>
    <t>GCP1379</t>
  </si>
  <si>
    <t>GCP1378</t>
  </si>
  <si>
    <t>GCP1371</t>
  </si>
  <si>
    <t>GCP1370</t>
  </si>
  <si>
    <t>GCP1362</t>
  </si>
  <si>
    <t>GCP1350</t>
  </si>
  <si>
    <t>GCP1348</t>
  </si>
  <si>
    <t>GCP1345</t>
  </si>
  <si>
    <t>GCP1344</t>
  </si>
  <si>
    <t>GCP1343</t>
  </si>
  <si>
    <t>GCP1342</t>
  </si>
  <si>
    <t>GCP1341</t>
  </si>
  <si>
    <t>GCP1340</t>
  </si>
  <si>
    <t>GCP1339</t>
  </si>
  <si>
    <t>GCP1338</t>
  </si>
  <si>
    <t>GCP1337</t>
  </si>
  <si>
    <t>GCP1336</t>
  </si>
  <si>
    <t>GCP1335</t>
  </si>
  <si>
    <t>GCP1334</t>
  </si>
  <si>
    <t>GCP1333</t>
  </si>
  <si>
    <t>GCP1332</t>
  </si>
  <si>
    <t>GCP1311</t>
  </si>
  <si>
    <t>GCP1310</t>
  </si>
  <si>
    <t>GCP1308</t>
  </si>
  <si>
    <t>GCP1307</t>
  </si>
  <si>
    <t>GCP1306</t>
  </si>
  <si>
    <t>GCP1305</t>
  </si>
  <si>
    <t>GCP1304</t>
  </si>
  <si>
    <t>GCP1303</t>
  </si>
  <si>
    <t>GCP1302</t>
  </si>
  <si>
    <t>GCP1301</t>
  </si>
  <si>
    <t>GCP1300</t>
  </si>
  <si>
    <t>GCP1291</t>
  </si>
  <si>
    <t>GCP1289</t>
  </si>
  <si>
    <t>GCP1288</t>
  </si>
  <si>
    <t>GCP1278</t>
  </si>
  <si>
    <t>GCP1277</t>
  </si>
  <si>
    <t>GCP1276</t>
  </si>
  <si>
    <t>GCP1248</t>
  </si>
  <si>
    <t>GCP1246</t>
  </si>
  <si>
    <t>GCP1245</t>
  </si>
  <si>
    <t>GCP1235</t>
  </si>
  <si>
    <t>GCP1211</t>
  </si>
  <si>
    <t>GCP1200</t>
  </si>
  <si>
    <t>GCP1175</t>
  </si>
  <si>
    <t>GCP1078</t>
  </si>
  <si>
    <t>GCP1016</t>
  </si>
  <si>
    <t>GCP1015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</si>
</sst>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N21" sqref="N21"/>
    </sheetView>
  </sheetViews>
  <sheetFormatPr defaultRowHeight="15" x14ac:dyDescent="0.25"/>
  <cols>
    <col min="2" max="2" width="12.28515625" customWidth="1"/>
    <col min="3" max="3" width="11.5703125" bestFit="1" customWidth="1"/>
    <col min="4" max="6" width="9.28515625" bestFit="1" customWidth="1"/>
    <col min="8" max="8" width="15.28515625" bestFit="1" customWidth="1"/>
  </cols>
  <sheetData>
    <row r="1" spans="1:9" x14ac:dyDescent="0.25">
      <c r="A1" t="s">
        <v>2</v>
      </c>
      <c r="B1" t="s">
        <v>0</v>
      </c>
      <c r="C1" t="s">
        <v>1</v>
      </c>
      <c r="D1" t="s">
        <v>3</v>
      </c>
      <c r="E1" t="s">
        <v>15</v>
      </c>
      <c r="F1" t="s">
        <v>4</v>
      </c>
      <c r="H1" s="1" t="s">
        <v>5</v>
      </c>
      <c r="I1" s="2"/>
    </row>
    <row r="2" spans="1:9" x14ac:dyDescent="0.25">
      <c r="A2" t="s">
        <v>16</v>
      </c>
      <c r="B2" s="4">
        <v>351079.33399999997</v>
      </c>
      <c r="C2" s="4">
        <v>4524310.1150000002</v>
      </c>
      <c r="D2" s="4">
        <v>371.45299999999997</v>
      </c>
      <c r="E2" s="4">
        <v>371.43</v>
      </c>
      <c r="F2" s="4">
        <f>(E2-D2)</f>
        <v>-2.2999999999967713E-2</v>
      </c>
      <c r="H2" s="1" t="s">
        <v>6</v>
      </c>
      <c r="I2" s="3">
        <f>MIN(F2:F58)</f>
        <v>-9.6000000000003638E-2</v>
      </c>
    </row>
    <row r="3" spans="1:9" x14ac:dyDescent="0.25">
      <c r="A3" t="s">
        <v>17</v>
      </c>
      <c r="B3" s="4">
        <v>330647.951</v>
      </c>
      <c r="C3" s="4">
        <v>4511774.7630000003</v>
      </c>
      <c r="D3" s="4">
        <v>302.27199999999999</v>
      </c>
      <c r="E3" s="4">
        <v>302.29000000000002</v>
      </c>
      <c r="F3" s="4">
        <f t="shared" ref="F3:F58" si="0">(E3-D3)</f>
        <v>1.8000000000029104E-2</v>
      </c>
      <c r="H3" s="1" t="s">
        <v>7</v>
      </c>
      <c r="I3" s="3">
        <f>MAX(F2:F58)</f>
        <v>9.8999999999989541E-2</v>
      </c>
    </row>
    <row r="4" spans="1:9" x14ac:dyDescent="0.25">
      <c r="A4" t="s">
        <v>18</v>
      </c>
      <c r="B4" s="4">
        <v>352894.34100000001</v>
      </c>
      <c r="C4" s="4">
        <v>4575395.5250000004</v>
      </c>
      <c r="D4" s="4">
        <v>404.29300000000001</v>
      </c>
      <c r="E4" s="4">
        <v>404.3</v>
      </c>
      <c r="F4" s="4">
        <f t="shared" si="0"/>
        <v>7.0000000000050022E-3</v>
      </c>
      <c r="H4" s="1" t="s">
        <v>8</v>
      </c>
      <c r="I4" s="3">
        <f>AVERAGE(F2:F58)</f>
        <v>2.7543859649119696E-3</v>
      </c>
    </row>
    <row r="5" spans="1:9" x14ac:dyDescent="0.25">
      <c r="A5" t="s">
        <v>19</v>
      </c>
      <c r="B5" s="4">
        <v>290646.54599999997</v>
      </c>
      <c r="C5" s="4">
        <v>4513959.29</v>
      </c>
      <c r="D5" s="4">
        <v>289.83600000000001</v>
      </c>
      <c r="E5" s="4">
        <v>289.86</v>
      </c>
      <c r="F5" s="4">
        <f t="shared" si="0"/>
        <v>2.4000000000000909E-2</v>
      </c>
      <c r="H5" s="1" t="s">
        <v>9</v>
      </c>
      <c r="I5" s="3">
        <f>MEDIAN(F2:F58)</f>
        <v>5.9999999999718057E-3</v>
      </c>
    </row>
    <row r="6" spans="1:9" x14ac:dyDescent="0.25">
      <c r="A6" t="s">
        <v>20</v>
      </c>
      <c r="B6" s="4">
        <v>323226.70299999998</v>
      </c>
      <c r="C6" s="4">
        <v>4596261.5449999999</v>
      </c>
      <c r="D6" s="4">
        <v>395.99099999999999</v>
      </c>
      <c r="E6" s="4">
        <v>395.96</v>
      </c>
      <c r="F6" s="4">
        <f t="shared" si="0"/>
        <v>-3.1000000000005912E-2</v>
      </c>
      <c r="H6" s="1" t="s">
        <v>10</v>
      </c>
      <c r="I6" s="3">
        <f>SQRT(SUMSQ(F2:F58)/COUNTA(F2:F58))</f>
        <v>4.3761113876581534E-2</v>
      </c>
    </row>
    <row r="7" spans="1:9" x14ac:dyDescent="0.25">
      <c r="A7" t="s">
        <v>21</v>
      </c>
      <c r="B7" s="4">
        <v>327853.777</v>
      </c>
      <c r="C7" s="4">
        <v>4588012.9579999996</v>
      </c>
      <c r="D7" s="4">
        <v>383.63499999999999</v>
      </c>
      <c r="E7" s="4">
        <v>383.62</v>
      </c>
      <c r="F7" s="4">
        <f t="shared" si="0"/>
        <v>-1.4999999999986358E-2</v>
      </c>
      <c r="H7" s="1" t="s">
        <v>11</v>
      </c>
      <c r="I7" s="3">
        <f>I6*1.96</f>
        <v>8.5771783198099805E-2</v>
      </c>
    </row>
    <row r="8" spans="1:9" x14ac:dyDescent="0.25">
      <c r="A8" t="s">
        <v>22</v>
      </c>
      <c r="B8" s="4">
        <v>333987.17599999998</v>
      </c>
      <c r="C8" s="4">
        <v>4579058.5669999998</v>
      </c>
      <c r="D8" s="4">
        <v>354.08</v>
      </c>
      <c r="E8" s="4">
        <v>354.07</v>
      </c>
      <c r="F8" s="4">
        <f t="shared" si="0"/>
        <v>-9.9999999999909051E-3</v>
      </c>
      <c r="H8" s="1" t="s">
        <v>12</v>
      </c>
      <c r="I8" s="3">
        <f>STDEV(F2:F58)</f>
        <v>4.4062569433278562E-2</v>
      </c>
    </row>
    <row r="9" spans="1:9" x14ac:dyDescent="0.25">
      <c r="A9" t="s">
        <v>23</v>
      </c>
      <c r="B9" s="4">
        <v>311892.47999999998</v>
      </c>
      <c r="C9" s="4">
        <v>4512564.227</v>
      </c>
      <c r="D9" s="4">
        <v>343.02699999999999</v>
      </c>
      <c r="E9" s="4">
        <v>343.01</v>
      </c>
      <c r="F9" s="4">
        <f t="shared" si="0"/>
        <v>-1.6999999999995907E-2</v>
      </c>
      <c r="H9" s="1" t="s">
        <v>13</v>
      </c>
      <c r="I9" s="3">
        <f>KURT(F2:F58)</f>
        <v>1.5499151244073417E-2</v>
      </c>
    </row>
    <row r="10" spans="1:9" x14ac:dyDescent="0.25">
      <c r="A10" t="s">
        <v>24</v>
      </c>
      <c r="B10" s="4">
        <v>311986.908</v>
      </c>
      <c r="C10" s="4">
        <v>4494425.46</v>
      </c>
      <c r="D10" s="4">
        <v>307.774</v>
      </c>
      <c r="E10" s="4">
        <v>307.82</v>
      </c>
      <c r="F10" s="4">
        <f t="shared" si="0"/>
        <v>4.5999999999992269E-2</v>
      </c>
      <c r="H10" s="1" t="s">
        <v>14</v>
      </c>
      <c r="I10" s="3">
        <f>SKEW(F2:F58)</f>
        <v>-0.19847065052361026</v>
      </c>
    </row>
    <row r="11" spans="1:9" x14ac:dyDescent="0.25">
      <c r="A11" t="s">
        <v>25</v>
      </c>
      <c r="B11" s="4">
        <v>319447.41600000003</v>
      </c>
      <c r="C11" s="4">
        <v>4502469.7960000001</v>
      </c>
      <c r="D11" s="4">
        <v>335.23500000000001</v>
      </c>
      <c r="E11" s="4">
        <v>335.24</v>
      </c>
      <c r="F11" s="4">
        <f t="shared" si="0"/>
        <v>4.9999999999954525E-3</v>
      </c>
    </row>
    <row r="12" spans="1:9" x14ac:dyDescent="0.25">
      <c r="A12" t="s">
        <v>26</v>
      </c>
      <c r="B12" s="4">
        <v>297695.70600000001</v>
      </c>
      <c r="C12" s="4">
        <v>4503273.3530000001</v>
      </c>
      <c r="D12" s="4">
        <v>359.5</v>
      </c>
      <c r="E12" s="4">
        <v>359.53</v>
      </c>
      <c r="F12" s="4">
        <f t="shared" si="0"/>
        <v>2.9999999999972715E-2</v>
      </c>
    </row>
    <row r="13" spans="1:9" x14ac:dyDescent="0.25">
      <c r="A13" t="s">
        <v>27</v>
      </c>
      <c r="B13" s="4">
        <v>341249.99300000002</v>
      </c>
      <c r="C13" s="4">
        <v>4538287.3760000002</v>
      </c>
      <c r="D13" s="4">
        <v>352.476</v>
      </c>
      <c r="E13" s="4">
        <v>352.39</v>
      </c>
      <c r="F13" s="4">
        <f t="shared" si="0"/>
        <v>-8.6000000000012733E-2</v>
      </c>
    </row>
    <row r="14" spans="1:9" x14ac:dyDescent="0.25">
      <c r="A14" t="s">
        <v>28</v>
      </c>
      <c r="B14" s="4">
        <v>327308.12300000002</v>
      </c>
      <c r="C14" s="4">
        <v>4566477.5630000001</v>
      </c>
      <c r="D14" s="4">
        <v>393.31799999999998</v>
      </c>
      <c r="E14" s="4">
        <v>393.29</v>
      </c>
      <c r="F14" s="4">
        <f t="shared" si="0"/>
        <v>-2.7999999999963165E-2</v>
      </c>
    </row>
    <row r="15" spans="1:9" x14ac:dyDescent="0.25">
      <c r="A15" t="s">
        <v>29</v>
      </c>
      <c r="B15" s="4">
        <v>268647.45699999999</v>
      </c>
      <c r="C15" s="4">
        <v>4606334.7920000004</v>
      </c>
      <c r="D15" s="4">
        <v>363.65699999999998</v>
      </c>
      <c r="E15" s="4">
        <v>363.64</v>
      </c>
      <c r="F15" s="4">
        <f t="shared" si="0"/>
        <v>-1.6999999999995907E-2</v>
      </c>
    </row>
    <row r="16" spans="1:9" x14ac:dyDescent="0.25">
      <c r="A16" t="s">
        <v>30</v>
      </c>
      <c r="B16" s="4">
        <v>275506.59600000002</v>
      </c>
      <c r="C16" s="4">
        <v>4545593.7390000001</v>
      </c>
      <c r="D16" s="4">
        <v>370.904</v>
      </c>
      <c r="E16" s="4">
        <v>370.97</v>
      </c>
      <c r="F16" s="4">
        <f t="shared" si="0"/>
        <v>6.6000000000030923E-2</v>
      </c>
    </row>
    <row r="17" spans="1:6" x14ac:dyDescent="0.25">
      <c r="A17" t="s">
        <v>31</v>
      </c>
      <c r="B17" s="4">
        <v>257836.796</v>
      </c>
      <c r="C17" s="4">
        <v>4566681.2649999997</v>
      </c>
      <c r="D17" s="4">
        <v>297.83499999999998</v>
      </c>
      <c r="E17" s="4">
        <v>297.81</v>
      </c>
      <c r="F17" s="4">
        <f t="shared" si="0"/>
        <v>-2.4999999999977263E-2</v>
      </c>
    </row>
    <row r="18" spans="1:6" x14ac:dyDescent="0.25">
      <c r="A18" t="s">
        <v>32</v>
      </c>
      <c r="B18" s="4">
        <v>343324.22399999999</v>
      </c>
      <c r="C18" s="4">
        <v>4578816.2869999995</v>
      </c>
      <c r="D18" s="4">
        <v>417.85399999999998</v>
      </c>
      <c r="E18" s="4">
        <v>417.87</v>
      </c>
      <c r="F18" s="4">
        <f t="shared" si="0"/>
        <v>1.6000000000019554E-2</v>
      </c>
    </row>
    <row r="19" spans="1:6" x14ac:dyDescent="0.25">
      <c r="A19" t="s">
        <v>33</v>
      </c>
      <c r="B19" s="4">
        <v>304673.951</v>
      </c>
      <c r="C19" s="4">
        <v>4557536.727</v>
      </c>
      <c r="D19" s="4">
        <v>371.36799999999999</v>
      </c>
      <c r="E19" s="4">
        <v>371.37</v>
      </c>
      <c r="F19" s="4">
        <f t="shared" si="0"/>
        <v>2.0000000000095497E-3</v>
      </c>
    </row>
    <row r="20" spans="1:6" x14ac:dyDescent="0.25">
      <c r="A20" t="s">
        <v>34</v>
      </c>
      <c r="B20" s="4">
        <v>276250.71999999997</v>
      </c>
      <c r="C20" s="4">
        <v>4507448.9029999999</v>
      </c>
      <c r="D20" s="4">
        <v>342.44799999999998</v>
      </c>
      <c r="E20" s="4">
        <v>342.41</v>
      </c>
      <c r="F20" s="4">
        <f t="shared" si="0"/>
        <v>-3.7999999999954071E-2</v>
      </c>
    </row>
    <row r="21" spans="1:6" x14ac:dyDescent="0.25">
      <c r="A21" t="s">
        <v>35</v>
      </c>
      <c r="B21" s="4">
        <v>265130.86499999999</v>
      </c>
      <c r="C21" s="4">
        <v>4507958.824</v>
      </c>
      <c r="D21" s="4">
        <v>283.64699999999999</v>
      </c>
      <c r="E21" s="4">
        <v>283.70999999999998</v>
      </c>
      <c r="F21" s="4">
        <f t="shared" si="0"/>
        <v>6.2999999999988177E-2</v>
      </c>
    </row>
    <row r="22" spans="1:6" x14ac:dyDescent="0.25">
      <c r="A22" t="s">
        <v>36</v>
      </c>
      <c r="B22" s="4">
        <v>289465.48100000003</v>
      </c>
      <c r="C22" s="4">
        <v>4497202.182</v>
      </c>
      <c r="D22" s="4">
        <v>337.19799999999998</v>
      </c>
      <c r="E22" s="4">
        <v>337.15</v>
      </c>
      <c r="F22" s="4">
        <f t="shared" si="0"/>
        <v>-4.8000000000001819E-2</v>
      </c>
    </row>
    <row r="23" spans="1:6" x14ac:dyDescent="0.25">
      <c r="A23" t="s">
        <v>37</v>
      </c>
      <c r="B23" s="4">
        <v>284277.87800000003</v>
      </c>
      <c r="C23" s="4">
        <v>4519862.2220000001</v>
      </c>
      <c r="D23" s="4">
        <v>288.66500000000002</v>
      </c>
      <c r="E23" s="4">
        <v>288.66000000000003</v>
      </c>
      <c r="F23" s="4">
        <f t="shared" si="0"/>
        <v>-4.9999999999954525E-3</v>
      </c>
    </row>
    <row r="24" spans="1:6" x14ac:dyDescent="0.25">
      <c r="A24" t="s">
        <v>38</v>
      </c>
      <c r="B24" s="4">
        <v>291854.40500000003</v>
      </c>
      <c r="C24" s="4">
        <v>4557918.9079999998</v>
      </c>
      <c r="D24" s="4">
        <v>358.892</v>
      </c>
      <c r="E24" s="4">
        <v>358.94</v>
      </c>
      <c r="F24" s="4">
        <f t="shared" si="0"/>
        <v>4.8000000000001819E-2</v>
      </c>
    </row>
    <row r="25" spans="1:6" x14ac:dyDescent="0.25">
      <c r="A25" t="s">
        <v>39</v>
      </c>
      <c r="B25" s="4">
        <v>298091.62400000001</v>
      </c>
      <c r="C25" s="4">
        <v>4551301.9979999997</v>
      </c>
      <c r="D25" s="4">
        <v>371.61099999999999</v>
      </c>
      <c r="E25" s="4">
        <v>371.71</v>
      </c>
      <c r="F25" s="4">
        <f t="shared" si="0"/>
        <v>9.8999999999989541E-2</v>
      </c>
    </row>
    <row r="26" spans="1:6" x14ac:dyDescent="0.25">
      <c r="A26" t="s">
        <v>40</v>
      </c>
      <c r="B26" s="4">
        <v>323497.76299999998</v>
      </c>
      <c r="C26" s="4">
        <v>4542672.4160000002</v>
      </c>
      <c r="D26" s="4">
        <v>366.59300000000002</v>
      </c>
      <c r="E26" s="4">
        <v>366.58</v>
      </c>
      <c r="F26" s="4">
        <f t="shared" si="0"/>
        <v>-1.3000000000033651E-2</v>
      </c>
    </row>
    <row r="27" spans="1:6" x14ac:dyDescent="0.25">
      <c r="A27" t="s">
        <v>41</v>
      </c>
      <c r="B27" s="4">
        <v>354837.05099999998</v>
      </c>
      <c r="C27" s="4">
        <v>4498661.534</v>
      </c>
      <c r="D27" s="4">
        <v>362.55700000000002</v>
      </c>
      <c r="E27" s="4">
        <v>362.55</v>
      </c>
      <c r="F27" s="4">
        <f t="shared" si="0"/>
        <v>-7.0000000000050022E-3</v>
      </c>
    </row>
    <row r="28" spans="1:6" x14ac:dyDescent="0.25">
      <c r="A28" t="s">
        <v>42</v>
      </c>
      <c r="B28" s="4">
        <v>362713.68699999998</v>
      </c>
      <c r="C28" s="4">
        <v>4500088.1689999998</v>
      </c>
      <c r="D28" s="4">
        <v>366.73399999999998</v>
      </c>
      <c r="E28" s="4">
        <v>366.72</v>
      </c>
      <c r="F28" s="4">
        <f t="shared" si="0"/>
        <v>-1.3999999999953161E-2</v>
      </c>
    </row>
    <row r="29" spans="1:6" x14ac:dyDescent="0.25">
      <c r="A29" t="s">
        <v>43</v>
      </c>
      <c r="B29" s="4">
        <v>374858.75400000002</v>
      </c>
      <c r="C29" s="4">
        <v>4497024.8279999997</v>
      </c>
      <c r="D29" s="4">
        <v>331.52100000000002</v>
      </c>
      <c r="E29" s="4">
        <v>331.57</v>
      </c>
      <c r="F29" s="4">
        <f t="shared" si="0"/>
        <v>4.8999999999978172E-2</v>
      </c>
    </row>
    <row r="30" spans="1:6" x14ac:dyDescent="0.25">
      <c r="A30" t="s">
        <v>44</v>
      </c>
      <c r="B30" s="4">
        <v>375747.06199999998</v>
      </c>
      <c r="C30" s="4">
        <v>4507818.1310000001</v>
      </c>
      <c r="D30" s="4">
        <v>372.23599999999999</v>
      </c>
      <c r="E30" s="4">
        <v>372.25</v>
      </c>
      <c r="F30" s="4">
        <f t="shared" si="0"/>
        <v>1.4000000000010004E-2</v>
      </c>
    </row>
    <row r="31" spans="1:6" x14ac:dyDescent="0.25">
      <c r="A31" t="s">
        <v>45</v>
      </c>
      <c r="B31" s="4">
        <v>371110.82900000003</v>
      </c>
      <c r="C31" s="4">
        <v>4517466.5379999997</v>
      </c>
      <c r="D31" s="4">
        <v>367.56400000000002</v>
      </c>
      <c r="E31" s="4">
        <v>367.57</v>
      </c>
      <c r="F31" s="4">
        <f t="shared" si="0"/>
        <v>5.9999999999718057E-3</v>
      </c>
    </row>
    <row r="32" spans="1:6" x14ac:dyDescent="0.25">
      <c r="A32" t="s">
        <v>46</v>
      </c>
      <c r="B32" s="4">
        <v>339516.065</v>
      </c>
      <c r="C32" s="4">
        <v>4600873.4730000002</v>
      </c>
      <c r="D32" s="4">
        <v>368.81400000000002</v>
      </c>
      <c r="E32" s="4">
        <v>368.81</v>
      </c>
      <c r="F32" s="4">
        <f t="shared" si="0"/>
        <v>-4.0000000000190994E-3</v>
      </c>
    </row>
    <row r="33" spans="1:6" x14ac:dyDescent="0.25">
      <c r="A33" t="s">
        <v>47</v>
      </c>
      <c r="B33" s="4">
        <v>270785.63900000002</v>
      </c>
      <c r="C33" s="4">
        <v>4597886.9929999998</v>
      </c>
      <c r="D33" s="4">
        <v>357.07900000000001</v>
      </c>
      <c r="E33" s="4">
        <v>357.09</v>
      </c>
      <c r="F33" s="4">
        <f t="shared" si="0"/>
        <v>1.0999999999967258E-2</v>
      </c>
    </row>
    <row r="34" spans="1:6" x14ac:dyDescent="0.25">
      <c r="A34" t="s">
        <v>48</v>
      </c>
      <c r="B34" s="4">
        <v>287907.56599999999</v>
      </c>
      <c r="C34" s="4">
        <v>4593798.159</v>
      </c>
      <c r="D34" s="4">
        <v>363.50200000000001</v>
      </c>
      <c r="E34" s="4">
        <v>363.51</v>
      </c>
      <c r="F34" s="4">
        <f t="shared" si="0"/>
        <v>7.9999999999813554E-3</v>
      </c>
    </row>
    <row r="35" spans="1:6" x14ac:dyDescent="0.25">
      <c r="A35" t="s">
        <v>49</v>
      </c>
      <c r="B35" s="4">
        <v>353262.46899999998</v>
      </c>
      <c r="C35" s="4">
        <v>4595638.8830000004</v>
      </c>
      <c r="D35" s="4">
        <v>400.77499999999998</v>
      </c>
      <c r="E35" s="4">
        <v>400.8</v>
      </c>
      <c r="F35" s="4">
        <f t="shared" si="0"/>
        <v>2.5000000000034106E-2</v>
      </c>
    </row>
    <row r="36" spans="1:6" x14ac:dyDescent="0.25">
      <c r="A36" t="s">
        <v>50</v>
      </c>
      <c r="B36" s="4">
        <v>341926.065</v>
      </c>
      <c r="C36" s="4">
        <v>4585278.6430000002</v>
      </c>
      <c r="D36" s="4">
        <v>386.73500000000001</v>
      </c>
      <c r="E36" s="4">
        <v>386.71</v>
      </c>
      <c r="F36" s="4">
        <f t="shared" si="0"/>
        <v>-2.5000000000034106E-2</v>
      </c>
    </row>
    <row r="37" spans="1:6" x14ac:dyDescent="0.25">
      <c r="A37" t="s">
        <v>51</v>
      </c>
      <c r="B37" s="4">
        <v>278563.33500000002</v>
      </c>
      <c r="C37" s="4">
        <v>4554691.5159999998</v>
      </c>
      <c r="D37" s="4">
        <v>318.90199999999999</v>
      </c>
      <c r="E37" s="4">
        <v>318.85000000000002</v>
      </c>
      <c r="F37" s="4">
        <f t="shared" si="0"/>
        <v>-5.1999999999964075E-2</v>
      </c>
    </row>
    <row r="38" spans="1:6" x14ac:dyDescent="0.25">
      <c r="A38" t="s">
        <v>52</v>
      </c>
      <c r="B38" s="4">
        <v>357053.43699999998</v>
      </c>
      <c r="C38" s="4">
        <v>4544629.1639999999</v>
      </c>
      <c r="D38" s="4">
        <v>385.77</v>
      </c>
      <c r="E38" s="4">
        <v>385.84</v>
      </c>
      <c r="F38" s="4">
        <f t="shared" si="0"/>
        <v>6.9999999999993179E-2</v>
      </c>
    </row>
    <row r="39" spans="1:6" x14ac:dyDescent="0.25">
      <c r="A39" t="s">
        <v>53</v>
      </c>
      <c r="B39" s="4">
        <v>343824.565</v>
      </c>
      <c r="C39" s="4">
        <v>4524526.3109999998</v>
      </c>
      <c r="D39" s="4">
        <v>383.26600000000002</v>
      </c>
      <c r="E39" s="4">
        <v>383.29</v>
      </c>
      <c r="F39" s="4">
        <f t="shared" si="0"/>
        <v>2.4000000000000909E-2</v>
      </c>
    </row>
    <row r="40" spans="1:6" x14ac:dyDescent="0.25">
      <c r="A40" t="s">
        <v>54</v>
      </c>
      <c r="B40" s="4">
        <v>328237.77500000002</v>
      </c>
      <c r="C40" s="4">
        <v>4502887.9550000001</v>
      </c>
      <c r="D40" s="4">
        <v>298.63900000000001</v>
      </c>
      <c r="E40" s="4">
        <v>298.72000000000003</v>
      </c>
      <c r="F40" s="4">
        <f t="shared" si="0"/>
        <v>8.100000000001728E-2</v>
      </c>
    </row>
    <row r="41" spans="1:6" x14ac:dyDescent="0.25">
      <c r="A41" t="s">
        <v>55</v>
      </c>
      <c r="B41" s="4">
        <v>320750.592</v>
      </c>
      <c r="C41" s="4">
        <v>4498778.5889999997</v>
      </c>
      <c r="D41" s="4">
        <v>350.11900000000003</v>
      </c>
      <c r="E41" s="4">
        <v>350.06</v>
      </c>
      <c r="F41" s="4">
        <f t="shared" si="0"/>
        <v>-5.9000000000025921E-2</v>
      </c>
    </row>
    <row r="42" spans="1:6" x14ac:dyDescent="0.25">
      <c r="A42" t="s">
        <v>56</v>
      </c>
      <c r="B42" s="4">
        <v>266939.60800000001</v>
      </c>
      <c r="C42" s="4">
        <v>4573577.2549999999</v>
      </c>
      <c r="D42" s="4">
        <v>354.16199999999998</v>
      </c>
      <c r="E42" s="4">
        <v>354.17</v>
      </c>
      <c r="F42" s="4">
        <f t="shared" si="0"/>
        <v>8.0000000000381988E-3</v>
      </c>
    </row>
    <row r="43" spans="1:6" x14ac:dyDescent="0.25">
      <c r="A43" t="s">
        <v>57</v>
      </c>
      <c r="B43" s="4">
        <v>333666.72499999998</v>
      </c>
      <c r="C43" s="4">
        <v>4532815.7379999999</v>
      </c>
      <c r="D43" s="4">
        <v>326.77999999999997</v>
      </c>
      <c r="E43" s="4">
        <v>326.7</v>
      </c>
      <c r="F43" s="4">
        <f t="shared" si="0"/>
        <v>-7.9999999999984084E-2</v>
      </c>
    </row>
    <row r="44" spans="1:6" x14ac:dyDescent="0.25">
      <c r="A44" t="s">
        <v>58</v>
      </c>
      <c r="B44" s="4">
        <v>260383.11900000001</v>
      </c>
      <c r="C44" s="4">
        <v>4590894.4970000004</v>
      </c>
      <c r="D44" s="4">
        <v>310.214</v>
      </c>
      <c r="E44" s="4">
        <v>310.25</v>
      </c>
      <c r="F44" s="4">
        <f t="shared" si="0"/>
        <v>3.6000000000001364E-2</v>
      </c>
    </row>
    <row r="45" spans="1:6" x14ac:dyDescent="0.25">
      <c r="A45" t="s">
        <v>59</v>
      </c>
      <c r="B45" s="4">
        <v>296690.08399999997</v>
      </c>
      <c r="C45" s="4">
        <v>4562995.7300000004</v>
      </c>
      <c r="D45" s="4">
        <v>345.245</v>
      </c>
      <c r="E45" s="4">
        <v>345.26</v>
      </c>
      <c r="F45" s="4">
        <f t="shared" si="0"/>
        <v>1.4999999999986358E-2</v>
      </c>
    </row>
    <row r="46" spans="1:6" x14ac:dyDescent="0.25">
      <c r="A46" t="s">
        <v>60</v>
      </c>
      <c r="B46" s="4">
        <v>314364.13199999998</v>
      </c>
      <c r="C46" s="4">
        <v>4590965.4230000004</v>
      </c>
      <c r="D46" s="4">
        <v>411.48</v>
      </c>
      <c r="E46" s="4">
        <v>411.47</v>
      </c>
      <c r="F46" s="4">
        <f t="shared" si="0"/>
        <v>-9.9999999999909051E-3</v>
      </c>
    </row>
    <row r="47" spans="1:6" x14ac:dyDescent="0.25">
      <c r="A47" t="s">
        <v>61</v>
      </c>
      <c r="B47" s="4">
        <v>343000.337</v>
      </c>
      <c r="C47" s="4">
        <v>4562837.5439999998</v>
      </c>
      <c r="D47" s="4">
        <v>355.59800000000001</v>
      </c>
      <c r="E47" s="4">
        <v>355.59</v>
      </c>
      <c r="F47" s="4">
        <f t="shared" si="0"/>
        <v>-8.0000000000381988E-3</v>
      </c>
    </row>
    <row r="48" spans="1:6" x14ac:dyDescent="0.25">
      <c r="A48" t="s">
        <v>62</v>
      </c>
      <c r="B48" s="4">
        <v>313168.83799999999</v>
      </c>
      <c r="C48" s="4">
        <v>4576433.2609999999</v>
      </c>
      <c r="D48" s="4">
        <v>401.05799999999999</v>
      </c>
      <c r="E48" s="4">
        <v>401.05</v>
      </c>
      <c r="F48" s="4">
        <f t="shared" si="0"/>
        <v>-7.9999999999813554E-3</v>
      </c>
    </row>
    <row r="49" spans="1:6" x14ac:dyDescent="0.25">
      <c r="A49" t="s">
        <v>63</v>
      </c>
      <c r="B49" s="4">
        <v>353640.73599999998</v>
      </c>
      <c r="C49" s="4">
        <v>4531634.0880000005</v>
      </c>
      <c r="D49" s="4">
        <v>380.33100000000002</v>
      </c>
      <c r="E49" s="4">
        <v>380.24</v>
      </c>
      <c r="F49" s="4">
        <f t="shared" si="0"/>
        <v>-9.1000000000008185E-2</v>
      </c>
    </row>
    <row r="50" spans="1:6" x14ac:dyDescent="0.25">
      <c r="A50" t="s">
        <v>64</v>
      </c>
      <c r="B50" s="4">
        <v>305441.92499999999</v>
      </c>
      <c r="C50" s="4">
        <v>4522918.6969999997</v>
      </c>
      <c r="D50" s="4">
        <v>303.08600000000001</v>
      </c>
      <c r="E50" s="4">
        <v>303.01</v>
      </c>
      <c r="F50" s="4">
        <f t="shared" si="0"/>
        <v>-7.6000000000021828E-2</v>
      </c>
    </row>
    <row r="51" spans="1:6" x14ac:dyDescent="0.25">
      <c r="A51" t="s">
        <v>65</v>
      </c>
      <c r="B51" s="4">
        <v>281792.07</v>
      </c>
      <c r="C51" s="4">
        <v>4591135.2019999996</v>
      </c>
      <c r="D51" s="4">
        <v>336.572</v>
      </c>
      <c r="E51" s="4">
        <v>336.58</v>
      </c>
      <c r="F51" s="4">
        <f t="shared" si="0"/>
        <v>7.9999999999813554E-3</v>
      </c>
    </row>
    <row r="52" spans="1:6" x14ac:dyDescent="0.25">
      <c r="A52" t="s">
        <v>66</v>
      </c>
      <c r="B52" s="4">
        <v>333239.533</v>
      </c>
      <c r="C52" s="4">
        <v>4549513.5070000002</v>
      </c>
      <c r="D52" s="4">
        <v>332.137</v>
      </c>
      <c r="E52" s="4">
        <v>332.21</v>
      </c>
      <c r="F52" s="4">
        <f t="shared" si="0"/>
        <v>7.2999999999979082E-2</v>
      </c>
    </row>
    <row r="53" spans="1:6" x14ac:dyDescent="0.25">
      <c r="A53" t="s">
        <v>67</v>
      </c>
      <c r="B53" s="4">
        <v>353295.61800000002</v>
      </c>
      <c r="C53" s="4">
        <v>4513077.5930000003</v>
      </c>
      <c r="D53" s="4">
        <v>358.041</v>
      </c>
      <c r="E53" s="4">
        <v>358.08</v>
      </c>
      <c r="F53" s="4">
        <f t="shared" si="0"/>
        <v>3.8999999999987267E-2</v>
      </c>
    </row>
    <row r="54" spans="1:6" x14ac:dyDescent="0.25">
      <c r="A54" t="s">
        <v>68</v>
      </c>
      <c r="B54" s="4">
        <v>309085.96500000003</v>
      </c>
      <c r="C54" s="4">
        <v>4531871.7690000003</v>
      </c>
      <c r="D54" s="4">
        <v>306.774</v>
      </c>
      <c r="E54" s="4">
        <v>306.77999999999997</v>
      </c>
      <c r="F54" s="4">
        <f t="shared" si="0"/>
        <v>5.9999999999718057E-3</v>
      </c>
    </row>
    <row r="55" spans="1:6" x14ac:dyDescent="0.25">
      <c r="A55" t="s">
        <v>69</v>
      </c>
      <c r="B55" s="4">
        <v>281239.14</v>
      </c>
      <c r="C55" s="4">
        <v>4574172.1529999999</v>
      </c>
      <c r="D55" s="4">
        <v>356.29</v>
      </c>
      <c r="E55" s="4">
        <v>356.32</v>
      </c>
      <c r="F55" s="4">
        <f t="shared" si="0"/>
        <v>2.9999999999972715E-2</v>
      </c>
    </row>
    <row r="56" spans="1:6" x14ac:dyDescent="0.25">
      <c r="A56" t="s">
        <v>70</v>
      </c>
      <c r="B56" s="4">
        <v>275005.74599999998</v>
      </c>
      <c r="C56" s="4">
        <v>4529404.2410000004</v>
      </c>
      <c r="D56" s="4">
        <v>374.173</v>
      </c>
      <c r="E56" s="4">
        <v>374.25</v>
      </c>
      <c r="F56" s="4">
        <f t="shared" si="0"/>
        <v>7.6999999999998181E-2</v>
      </c>
    </row>
    <row r="57" spans="1:6" x14ac:dyDescent="0.25">
      <c r="A57" t="s">
        <v>71</v>
      </c>
      <c r="B57" s="4">
        <v>374867.739</v>
      </c>
      <c r="C57" s="4">
        <v>4549349.7879999997</v>
      </c>
      <c r="D57" s="4">
        <v>379.01100000000002</v>
      </c>
      <c r="E57" s="4">
        <v>379.05</v>
      </c>
      <c r="F57" s="4">
        <f t="shared" si="0"/>
        <v>3.8999999999987267E-2</v>
      </c>
    </row>
    <row r="58" spans="1:6" x14ac:dyDescent="0.25">
      <c r="A58" t="s">
        <v>72</v>
      </c>
      <c r="B58">
        <v>352544.065</v>
      </c>
      <c r="C58">
        <v>4557726.085</v>
      </c>
      <c r="D58">
        <v>396.096</v>
      </c>
      <c r="E58">
        <v>396</v>
      </c>
      <c r="F58" s="4">
        <f t="shared" si="0"/>
        <v>-9.6000000000003638E-2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2020-06-15T16:33:58Z</dcterms:created>
  <dcterms:modified xsi:type="dcterms:W3CDTF">2021-11-23T18:01:00Z</dcterms:modified>
</cp:coreProperties>
</file>