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11100" windowHeight="11535"/>
  </bookViews>
  <sheets>
    <sheet name="W_IA_UTM14N GCP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6" i="1"/>
  <c r="I5" i="1"/>
  <c r="I4" i="1"/>
  <c r="I3" i="1"/>
  <c r="I2" i="1"/>
  <c r="I7" i="1" l="1"/>
</calcChain>
</file>

<file path=xl/sharedStrings.xml><?xml version="1.0" encoding="utf-8"?>
<sst xmlns="http://schemas.openxmlformats.org/spreadsheetml/2006/main" count="58" uniqueCount="58">
  <si>
    <t>Easting</t>
  </si>
  <si>
    <t>Northing</t>
  </si>
  <si>
    <t>Point</t>
  </si>
  <si>
    <t>Survey_Z</t>
  </si>
  <si>
    <t>dZ</t>
  </si>
  <si>
    <t>Stats (meters)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</si>
  <si>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</si>
  <si>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</si>
  <si>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</si>
  <si>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</si>
  <si>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</si>
  <si>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</si>
  <si>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</si>
  <si>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</si>
  <si>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</si>
  <si>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Lidar_Z</t>
  </si>
  <si>
    <t>GCP1024</t>
  </si>
  <si>
    <t>GCP1104</t>
  </si>
  <si>
    <t>GCP1166</t>
  </si>
  <si>
    <t>GCP1180</t>
  </si>
  <si>
    <t>GCP1250</t>
  </si>
  <si>
    <t>GCP1251</t>
  </si>
  <si>
    <t>GCP1256</t>
  </si>
  <si>
    <t>GCP1257</t>
  </si>
  <si>
    <t>GCP1258</t>
  </si>
  <si>
    <t>GCP1265</t>
  </si>
  <si>
    <t>GCP1267</t>
  </si>
  <si>
    <t>GCP1268</t>
  </si>
  <si>
    <t>GCP1284</t>
  </si>
  <si>
    <t>GCP1285</t>
  </si>
  <si>
    <t>GCP1286</t>
  </si>
  <si>
    <t>GCP1296</t>
  </si>
  <si>
    <t>GCP1297</t>
  </si>
  <si>
    <t>GCP1298</t>
  </si>
  <si>
    <t>GCP1324</t>
  </si>
  <si>
    <t>GCP1325</t>
  </si>
  <si>
    <t>GCP1326</t>
  </si>
  <si>
    <t>GCP1358</t>
  </si>
  <si>
    <t>GCP1359</t>
  </si>
  <si>
    <t>GCP1360</t>
  </si>
  <si>
    <t>GCP1363</t>
  </si>
  <si>
    <t>GCP1372</t>
  </si>
  <si>
    <t>GCP1373</t>
  </si>
  <si>
    <t>GCP1374</t>
  </si>
  <si>
    <t>GCP1375</t>
  </si>
  <si>
    <t>GCP1376</t>
  </si>
  <si>
    <t>GCP1385</t>
  </si>
  <si>
    <t>GCP1386</t>
  </si>
  <si>
    <t>GCP1391</t>
  </si>
  <si>
    <t>GCP1392</t>
  </si>
  <si>
    <t>GCP1021</t>
  </si>
  <si>
    <t>GCP1254</t>
  </si>
  <si>
    <t>GCP1255</t>
  </si>
  <si>
    <t>GCP1259</t>
  </si>
  <si>
    <t>GCP1263</t>
  </si>
  <si>
    <t>GCP1264</t>
  </si>
  <si>
    <t>GCP1266</t>
  </si>
  <si>
    <t>GCP1327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</si>
</sst>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16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zoomScale="85" zoomScaleNormal="85" workbookViewId="0">
      <selection activeCell="I34" sqref="I34"/>
    </sheetView>
  </sheetViews>
  <sheetFormatPr defaultRowHeight="15" x14ac:dyDescent="0.25"/>
  <cols>
    <col min="2" max="2" width="12.28515625" customWidth="1"/>
    <col min="3" max="3" width="11.5703125" bestFit="1" customWidth="1"/>
    <col min="4" max="6" width="9.28515625" bestFit="1" customWidth="1"/>
    <col min="8" max="8" width="15.28515625" bestFit="1" customWidth="1"/>
  </cols>
  <sheetData>
    <row r="1" spans="1:9" x14ac:dyDescent="0.25">
      <c r="A1" t="s">
        <v>2</v>
      </c>
      <c r="B1" t="s">
        <v>0</v>
      </c>
      <c r="C1" t="s">
        <v>1</v>
      </c>
      <c r="D1" t="s">
        <v>3</v>
      </c>
      <c r="E1" t="s">
        <v>15</v>
      </c>
      <c r="F1" t="s">
        <v>4</v>
      </c>
      <c r="H1" s="1" t="s">
        <v>5</v>
      </c>
      <c r="I1" s="2"/>
    </row>
    <row r="2" spans="1:9" x14ac:dyDescent="0.25">
      <c r="A2" s="5" t="s">
        <v>16</v>
      </c>
      <c r="B2" s="4">
        <v>716808.60100000002</v>
      </c>
      <c r="C2" s="4">
        <v>4697594.7640000004</v>
      </c>
      <c r="D2" s="4">
        <v>338.23899999999998</v>
      </c>
      <c r="E2" s="4">
        <v>338.21</v>
      </c>
      <c r="F2" s="4">
        <v>-2.9000000000000001E-2</v>
      </c>
      <c r="H2" s="1" t="s">
        <v>6</v>
      </c>
      <c r="I2" s="3">
        <f>MIN(F2:F43)</f>
        <v>-7.0999999999999994E-2</v>
      </c>
    </row>
    <row r="3" spans="1:9" x14ac:dyDescent="0.25">
      <c r="A3" s="5" t="s">
        <v>17</v>
      </c>
      <c r="B3" s="4">
        <v>740584.98600000003</v>
      </c>
      <c r="C3" s="4">
        <v>4708202.1749999998</v>
      </c>
      <c r="D3" s="4">
        <v>358.91500000000002</v>
      </c>
      <c r="E3" s="4">
        <v>358.9</v>
      </c>
      <c r="F3" s="4">
        <v>-1.4999999999999999E-2</v>
      </c>
      <c r="H3" s="1" t="s">
        <v>7</v>
      </c>
      <c r="I3" s="3">
        <f>MAX(F2:F43)</f>
        <v>0.123</v>
      </c>
    </row>
    <row r="4" spans="1:9" x14ac:dyDescent="0.25">
      <c r="A4" s="5" t="s">
        <v>18</v>
      </c>
      <c r="B4" s="4">
        <v>741388.32200000004</v>
      </c>
      <c r="C4" s="4">
        <v>4724326.5060000001</v>
      </c>
      <c r="D4" s="4">
        <v>409.08100000000002</v>
      </c>
      <c r="E4" s="4">
        <v>409.05</v>
      </c>
      <c r="F4" s="4">
        <v>-3.1E-2</v>
      </c>
      <c r="H4" s="1" t="s">
        <v>8</v>
      </c>
      <c r="I4" s="3">
        <f>AVERAGE(F2:F43)</f>
        <v>1.0071428571428575E-2</v>
      </c>
    </row>
    <row r="5" spans="1:9" x14ac:dyDescent="0.25">
      <c r="A5" s="5" t="s">
        <v>19</v>
      </c>
      <c r="B5" s="4">
        <v>701651.84199999995</v>
      </c>
      <c r="C5" s="4">
        <v>4819076.1100000003</v>
      </c>
      <c r="D5" s="4">
        <v>440.03399999999999</v>
      </c>
      <c r="E5" s="4">
        <v>440.14</v>
      </c>
      <c r="F5" s="4">
        <v>0.106</v>
      </c>
      <c r="H5" s="1" t="s">
        <v>9</v>
      </c>
      <c r="I5" s="3">
        <f>MEDIAN(F2:F43)</f>
        <v>-3.0000000000000001E-3</v>
      </c>
    </row>
    <row r="6" spans="1:9" x14ac:dyDescent="0.25">
      <c r="A6" s="5" t="s">
        <v>20</v>
      </c>
      <c r="B6" s="4">
        <v>733043.83299999998</v>
      </c>
      <c r="C6" s="4">
        <v>4730593.09</v>
      </c>
      <c r="D6" s="4">
        <v>424.27600000000001</v>
      </c>
      <c r="E6" s="4">
        <v>424.28</v>
      </c>
      <c r="F6" s="4">
        <v>4.0000000000000001E-3</v>
      </c>
      <c r="H6" s="1" t="s">
        <v>10</v>
      </c>
      <c r="I6" s="3">
        <f>SQRT(SUMSQ(F2:F43)/COUNTA(F2:F43))</f>
        <v>4.7335932188882435E-2</v>
      </c>
    </row>
    <row r="7" spans="1:9" x14ac:dyDescent="0.25">
      <c r="A7" s="5" t="s">
        <v>21</v>
      </c>
      <c r="B7" s="4">
        <v>702711.804</v>
      </c>
      <c r="C7" s="4">
        <v>4754500.1260000002</v>
      </c>
      <c r="D7" s="4">
        <v>355.15499999999997</v>
      </c>
      <c r="E7" s="4">
        <v>355.21</v>
      </c>
      <c r="F7" s="4">
        <v>5.5E-2</v>
      </c>
      <c r="H7" s="1" t="s">
        <v>11</v>
      </c>
      <c r="I7" s="3">
        <f>I6*1.96</f>
        <v>9.2778427090209573E-2</v>
      </c>
    </row>
    <row r="8" spans="1:9" x14ac:dyDescent="0.25">
      <c r="A8" s="5" t="s">
        <v>22</v>
      </c>
      <c r="B8" s="4">
        <v>727996.26599999995</v>
      </c>
      <c r="C8" s="4">
        <v>4815949.7690000003</v>
      </c>
      <c r="D8" s="4">
        <v>414.91</v>
      </c>
      <c r="E8" s="4">
        <v>414.93</v>
      </c>
      <c r="F8" s="4">
        <v>0.02</v>
      </c>
      <c r="H8" s="1" t="s">
        <v>12</v>
      </c>
      <c r="I8" s="3">
        <f>STDEV(F2:F43)</f>
        <v>4.6812752513705147E-2</v>
      </c>
    </row>
    <row r="9" spans="1:9" x14ac:dyDescent="0.25">
      <c r="A9" s="5" t="s">
        <v>23</v>
      </c>
      <c r="B9" s="4">
        <v>703713.73</v>
      </c>
      <c r="C9" s="4">
        <v>4802389.6169999996</v>
      </c>
      <c r="D9" s="4">
        <v>443.88099999999997</v>
      </c>
      <c r="E9" s="4">
        <v>443.81</v>
      </c>
      <c r="F9" s="4">
        <v>-7.0999999999999994E-2</v>
      </c>
      <c r="H9" s="1" t="s">
        <v>13</v>
      </c>
      <c r="I9" s="3">
        <f>KURT(F2:F43)</f>
        <v>-0.19265850671118701</v>
      </c>
    </row>
    <row r="10" spans="1:9" x14ac:dyDescent="0.25">
      <c r="A10" s="5" t="s">
        <v>24</v>
      </c>
      <c r="B10" s="4">
        <v>696954.85499999998</v>
      </c>
      <c r="C10" s="4">
        <v>4813407.5310000004</v>
      </c>
      <c r="D10" s="4">
        <v>440.87700000000001</v>
      </c>
      <c r="E10" s="4">
        <v>440.97</v>
      </c>
      <c r="F10" s="4">
        <v>9.2999999999999999E-2</v>
      </c>
      <c r="H10" s="1" t="s">
        <v>14</v>
      </c>
      <c r="I10" s="3">
        <f>SKEW(F2:F43)</f>
        <v>0.65042705602573492</v>
      </c>
    </row>
    <row r="11" spans="1:9" x14ac:dyDescent="0.25">
      <c r="A11" s="5" t="s">
        <v>25</v>
      </c>
      <c r="B11" s="4">
        <v>719791.05099999998</v>
      </c>
      <c r="C11" s="4">
        <v>4706062.898</v>
      </c>
      <c r="D11" s="4">
        <v>385.59899999999999</v>
      </c>
      <c r="E11" s="4">
        <v>385.59</v>
      </c>
      <c r="F11" s="4">
        <v>-8.9999999999999993E-3</v>
      </c>
    </row>
    <row r="12" spans="1:9" x14ac:dyDescent="0.25">
      <c r="A12" s="5" t="s">
        <v>26</v>
      </c>
      <c r="B12" s="4">
        <v>716897.94299999997</v>
      </c>
      <c r="C12" s="4">
        <v>4701467.6279999996</v>
      </c>
      <c r="D12" s="4">
        <v>333.71300000000002</v>
      </c>
      <c r="E12" s="4">
        <v>333.74</v>
      </c>
      <c r="F12" s="4">
        <v>2.7E-2</v>
      </c>
    </row>
    <row r="13" spans="1:9" x14ac:dyDescent="0.25">
      <c r="A13" s="5" t="s">
        <v>27</v>
      </c>
      <c r="B13" s="4">
        <v>723752.5</v>
      </c>
      <c r="C13" s="4">
        <v>4687595.9749999996</v>
      </c>
      <c r="D13" s="4">
        <v>329.99700000000001</v>
      </c>
      <c r="E13" s="4">
        <v>330.08</v>
      </c>
      <c r="F13" s="4">
        <v>8.3000000000000004E-2</v>
      </c>
    </row>
    <row r="14" spans="1:9" x14ac:dyDescent="0.25">
      <c r="A14" s="5" t="s">
        <v>28</v>
      </c>
      <c r="B14" s="4">
        <v>728852.57700000005</v>
      </c>
      <c r="C14" s="4">
        <v>4778852.76</v>
      </c>
      <c r="D14" s="4">
        <v>441.64</v>
      </c>
      <c r="E14" s="4">
        <v>441.62</v>
      </c>
      <c r="F14" s="4">
        <v>-0.02</v>
      </c>
    </row>
    <row r="15" spans="1:9" x14ac:dyDescent="0.25">
      <c r="A15" s="5" t="s">
        <v>29</v>
      </c>
      <c r="B15" s="4">
        <v>708598.85900000005</v>
      </c>
      <c r="C15" s="4">
        <v>4786418.5429999996</v>
      </c>
      <c r="D15" s="4">
        <v>405.221</v>
      </c>
      <c r="E15" s="4">
        <v>405.26</v>
      </c>
      <c r="F15" s="4">
        <v>3.9E-2</v>
      </c>
    </row>
    <row r="16" spans="1:9" x14ac:dyDescent="0.25">
      <c r="A16" s="5" t="s">
        <v>30</v>
      </c>
      <c r="B16" s="4">
        <v>723263.86899999995</v>
      </c>
      <c r="C16" s="4">
        <v>4743302.9110000003</v>
      </c>
      <c r="D16" s="4">
        <v>383.94099999999997</v>
      </c>
      <c r="E16" s="4">
        <v>383.92</v>
      </c>
      <c r="F16" s="4">
        <v>-2.1000000000000001E-2</v>
      </c>
    </row>
    <row r="17" spans="1:6" x14ac:dyDescent="0.25">
      <c r="A17" s="5" t="s">
        <v>31</v>
      </c>
      <c r="B17" s="4">
        <v>745148.87300000002</v>
      </c>
      <c r="C17" s="4">
        <v>4707638.4519999996</v>
      </c>
      <c r="D17" s="4">
        <v>390.55</v>
      </c>
      <c r="E17" s="4">
        <v>390.63</v>
      </c>
      <c r="F17" s="4">
        <v>0.08</v>
      </c>
    </row>
    <row r="18" spans="1:6" x14ac:dyDescent="0.25">
      <c r="A18" s="5" t="s">
        <v>32</v>
      </c>
      <c r="B18" s="4">
        <v>724205.69799999997</v>
      </c>
      <c r="C18" s="4">
        <v>4706201.6270000003</v>
      </c>
      <c r="D18" s="4">
        <v>389.98399999999998</v>
      </c>
      <c r="E18" s="4">
        <v>389.95</v>
      </c>
      <c r="F18" s="4">
        <v>-3.4000000000000002E-2</v>
      </c>
    </row>
    <row r="19" spans="1:6" x14ac:dyDescent="0.25">
      <c r="A19" s="5" t="s">
        <v>33</v>
      </c>
      <c r="B19" s="4">
        <v>718508.98800000001</v>
      </c>
      <c r="C19" s="4">
        <v>4715178.517</v>
      </c>
      <c r="D19" s="4">
        <v>342.303</v>
      </c>
      <c r="E19" s="4">
        <v>342.33</v>
      </c>
      <c r="F19" s="4">
        <v>2.7E-2</v>
      </c>
    </row>
    <row r="20" spans="1:6" x14ac:dyDescent="0.25">
      <c r="A20" s="5" t="s">
        <v>34</v>
      </c>
      <c r="B20" s="4">
        <v>729977.50100000005</v>
      </c>
      <c r="C20" s="4">
        <v>4817661.6639999999</v>
      </c>
      <c r="D20" s="4">
        <v>419.51299999999998</v>
      </c>
      <c r="E20" s="4">
        <v>419.45</v>
      </c>
      <c r="F20" s="4">
        <v>-6.3E-2</v>
      </c>
    </row>
    <row r="21" spans="1:6" x14ac:dyDescent="0.25">
      <c r="A21" s="5" t="s">
        <v>35</v>
      </c>
      <c r="B21" s="4">
        <v>714643.02399999998</v>
      </c>
      <c r="C21" s="4">
        <v>4807477.8590000002</v>
      </c>
      <c r="D21" s="4">
        <v>430.03899999999999</v>
      </c>
      <c r="E21" s="4">
        <v>430.13</v>
      </c>
      <c r="F21" s="4">
        <v>9.0999999999999998E-2</v>
      </c>
    </row>
    <row r="22" spans="1:6" x14ac:dyDescent="0.25">
      <c r="A22" s="5" t="s">
        <v>36</v>
      </c>
      <c r="B22" s="4">
        <v>712457.03300000005</v>
      </c>
      <c r="C22" s="4">
        <v>4768614.9119999995</v>
      </c>
      <c r="D22" s="4">
        <v>395.298</v>
      </c>
      <c r="E22" s="4">
        <v>395.33</v>
      </c>
      <c r="F22" s="4">
        <v>3.2000000000000001E-2</v>
      </c>
    </row>
    <row r="23" spans="1:6" x14ac:dyDescent="0.25">
      <c r="A23" s="5" t="s">
        <v>37</v>
      </c>
      <c r="B23" s="4">
        <v>706592.96200000006</v>
      </c>
      <c r="C23" s="4">
        <v>4752225.0360000003</v>
      </c>
      <c r="D23" s="4">
        <v>381.40499999999997</v>
      </c>
      <c r="E23" s="4">
        <v>381.42</v>
      </c>
      <c r="F23" s="4">
        <v>1.4999999999999999E-2</v>
      </c>
    </row>
    <row r="24" spans="1:6" x14ac:dyDescent="0.25">
      <c r="A24" s="5" t="s">
        <v>38</v>
      </c>
      <c r="B24" s="4">
        <v>725521.69499999995</v>
      </c>
      <c r="C24" s="4">
        <v>4733381.7079999996</v>
      </c>
      <c r="D24" s="4">
        <v>358.245</v>
      </c>
      <c r="E24" s="4">
        <v>358.24</v>
      </c>
      <c r="F24" s="4">
        <v>-5.0000000000000001E-3</v>
      </c>
    </row>
    <row r="25" spans="1:6" x14ac:dyDescent="0.25">
      <c r="A25" s="5" t="s">
        <v>39</v>
      </c>
      <c r="B25" s="4">
        <v>714989.02</v>
      </c>
      <c r="C25" s="4">
        <v>4742809.0039999997</v>
      </c>
      <c r="D25" s="4">
        <v>432.053</v>
      </c>
      <c r="E25" s="4">
        <v>432.07</v>
      </c>
      <c r="F25" s="4">
        <v>1.7000000000000001E-2</v>
      </c>
    </row>
    <row r="26" spans="1:6" x14ac:dyDescent="0.25">
      <c r="A26" s="5" t="s">
        <v>40</v>
      </c>
      <c r="B26" s="4">
        <v>740652.93500000006</v>
      </c>
      <c r="C26" s="4">
        <v>4743726.0439999998</v>
      </c>
      <c r="D26" s="4">
        <v>405.94900000000001</v>
      </c>
      <c r="E26" s="4">
        <v>405.91</v>
      </c>
      <c r="F26" s="4">
        <v>-3.9E-2</v>
      </c>
    </row>
    <row r="27" spans="1:6" x14ac:dyDescent="0.25">
      <c r="A27" s="5" t="s">
        <v>41</v>
      </c>
      <c r="B27" s="4">
        <v>726762.745</v>
      </c>
      <c r="C27" s="4">
        <v>4698135.7960000001</v>
      </c>
      <c r="D27" s="4">
        <v>332.83499999999998</v>
      </c>
      <c r="E27" s="4">
        <v>332.81</v>
      </c>
      <c r="F27" s="4">
        <v>-2.5000000000000001E-2</v>
      </c>
    </row>
    <row r="28" spans="1:6" x14ac:dyDescent="0.25">
      <c r="A28" s="5" t="s">
        <v>42</v>
      </c>
      <c r="B28" s="4">
        <v>715420.01100000006</v>
      </c>
      <c r="C28" s="4">
        <v>4726772.977</v>
      </c>
      <c r="D28" s="4">
        <v>387.98399999999998</v>
      </c>
      <c r="E28" s="4">
        <v>387.97</v>
      </c>
      <c r="F28" s="4">
        <v>-1.4E-2</v>
      </c>
    </row>
    <row r="29" spans="1:6" x14ac:dyDescent="0.25">
      <c r="A29" s="5" t="s">
        <v>43</v>
      </c>
      <c r="B29" s="4">
        <v>696054.12699999998</v>
      </c>
      <c r="C29" s="4">
        <v>4737127.932</v>
      </c>
      <c r="D29" s="4">
        <v>345.04700000000003</v>
      </c>
      <c r="E29" s="4">
        <v>345.17</v>
      </c>
      <c r="F29" s="4">
        <v>0.123</v>
      </c>
    </row>
    <row r="30" spans="1:6" x14ac:dyDescent="0.25">
      <c r="A30" s="5" t="s">
        <v>44</v>
      </c>
      <c r="B30" s="4">
        <v>696639.554</v>
      </c>
      <c r="C30" s="4">
        <v>4794915.7860000003</v>
      </c>
      <c r="D30" s="4">
        <v>378.05900000000003</v>
      </c>
      <c r="E30" s="4">
        <v>378.1</v>
      </c>
      <c r="F30" s="4">
        <v>4.1000000000000002E-2</v>
      </c>
    </row>
    <row r="31" spans="1:6" x14ac:dyDescent="0.25">
      <c r="A31" s="5" t="s">
        <v>45</v>
      </c>
      <c r="B31" s="4">
        <v>716391.603</v>
      </c>
      <c r="C31" s="4">
        <v>4797756.8459999999</v>
      </c>
      <c r="D31" s="4">
        <v>452.39299999999997</v>
      </c>
      <c r="E31" s="4">
        <v>452.45</v>
      </c>
      <c r="F31" s="4">
        <v>5.7000000000000002E-2</v>
      </c>
    </row>
    <row r="32" spans="1:6" x14ac:dyDescent="0.25">
      <c r="A32" s="5" t="s">
        <v>46</v>
      </c>
      <c r="B32" s="4">
        <v>723913.77500000002</v>
      </c>
      <c r="C32" s="4">
        <v>4812613.3430000003</v>
      </c>
      <c r="D32" s="4">
        <v>443.95100000000002</v>
      </c>
      <c r="E32" s="4">
        <v>443.97</v>
      </c>
      <c r="F32" s="4">
        <v>1.9E-2</v>
      </c>
    </row>
    <row r="33" spans="1:6" x14ac:dyDescent="0.25">
      <c r="A33" s="5" t="s">
        <v>47</v>
      </c>
      <c r="B33" s="4">
        <v>724194.21</v>
      </c>
      <c r="C33" s="4">
        <v>4802967.4270000001</v>
      </c>
      <c r="D33" s="4">
        <v>436.161</v>
      </c>
      <c r="E33" s="4">
        <v>436.15</v>
      </c>
      <c r="F33" s="4">
        <v>-1.0999999999999999E-2</v>
      </c>
    </row>
    <row r="34" spans="1:6" x14ac:dyDescent="0.25">
      <c r="A34" s="5" t="s">
        <v>48</v>
      </c>
      <c r="B34" s="4">
        <v>730610.01800000004</v>
      </c>
      <c r="C34" s="4">
        <v>4752978.9579999996</v>
      </c>
      <c r="D34" s="4">
        <v>390.23700000000002</v>
      </c>
      <c r="E34" s="4">
        <v>390.19</v>
      </c>
      <c r="F34" s="4">
        <v>-4.7E-2</v>
      </c>
    </row>
    <row r="35" spans="1:6" x14ac:dyDescent="0.25">
      <c r="A35" s="5" t="s">
        <v>49</v>
      </c>
      <c r="B35" s="4">
        <v>731467.924</v>
      </c>
      <c r="C35" s="4">
        <v>4706774.1739999996</v>
      </c>
      <c r="D35" s="4">
        <v>361.01600000000002</v>
      </c>
      <c r="E35" s="4">
        <v>361.01</v>
      </c>
      <c r="F35" s="4">
        <v>-6.0000000000000001E-3</v>
      </c>
    </row>
    <row r="36" spans="1:6" x14ac:dyDescent="0.25">
      <c r="A36" s="5" t="s">
        <v>50</v>
      </c>
      <c r="B36" s="4">
        <v>744437.99699999997</v>
      </c>
      <c r="C36" s="4">
        <v>4631862.5559999999</v>
      </c>
      <c r="D36" s="4">
        <v>315.45100000000002</v>
      </c>
      <c r="E36" s="4">
        <v>315.45</v>
      </c>
      <c r="F36" s="4">
        <v>-1E-3</v>
      </c>
    </row>
    <row r="37" spans="1:6" x14ac:dyDescent="0.25">
      <c r="A37" s="5" t="s">
        <v>51</v>
      </c>
      <c r="B37" s="4">
        <v>708369.652</v>
      </c>
      <c r="C37" s="4">
        <v>4797373.0939999996</v>
      </c>
      <c r="D37" s="4">
        <v>438.61399999999998</v>
      </c>
      <c r="E37" s="4">
        <v>438.6</v>
      </c>
      <c r="F37" s="4">
        <v>-1.4E-2</v>
      </c>
    </row>
    <row r="38" spans="1:6" x14ac:dyDescent="0.25">
      <c r="A38" s="5" t="s">
        <v>52</v>
      </c>
      <c r="B38" s="4">
        <v>716163.86699999997</v>
      </c>
      <c r="C38" s="4">
        <v>4813086.9589999998</v>
      </c>
      <c r="D38" s="4">
        <v>427.37</v>
      </c>
      <c r="E38" s="4">
        <v>427.42</v>
      </c>
      <c r="F38" s="4">
        <v>0.05</v>
      </c>
    </row>
    <row r="39" spans="1:6" x14ac:dyDescent="0.25">
      <c r="A39" s="5" t="s">
        <v>53</v>
      </c>
      <c r="B39" s="4">
        <v>724297.41099999996</v>
      </c>
      <c r="C39" s="4">
        <v>4795126.6490000002</v>
      </c>
      <c r="D39" s="4">
        <v>391.459</v>
      </c>
      <c r="E39" s="4">
        <v>391.47</v>
      </c>
      <c r="F39" s="4">
        <v>1.0999999999999999E-2</v>
      </c>
    </row>
    <row r="40" spans="1:6" x14ac:dyDescent="0.25">
      <c r="A40" s="5" t="s">
        <v>54</v>
      </c>
      <c r="B40" s="4">
        <v>747630.22900000005</v>
      </c>
      <c r="C40" s="4">
        <v>4671244.59</v>
      </c>
      <c r="D40" s="4">
        <v>333.86</v>
      </c>
      <c r="E40" s="4">
        <v>333.85</v>
      </c>
      <c r="F40" s="4">
        <v>-0.01</v>
      </c>
    </row>
    <row r="41" spans="1:6" x14ac:dyDescent="0.25">
      <c r="A41" s="5" t="s">
        <v>55</v>
      </c>
      <c r="B41" s="4">
        <v>731296.68200000003</v>
      </c>
      <c r="C41" s="4">
        <v>4667750.6359999999</v>
      </c>
      <c r="D41" s="4">
        <v>327.02300000000002</v>
      </c>
      <c r="E41" s="4">
        <v>326.99</v>
      </c>
      <c r="F41" s="4">
        <v>-3.3000000000000002E-2</v>
      </c>
    </row>
    <row r="42" spans="1:6" x14ac:dyDescent="0.25">
      <c r="A42" s="5" t="s">
        <v>56</v>
      </c>
      <c r="B42" s="4">
        <v>713132.299</v>
      </c>
      <c r="C42" s="4">
        <v>4710601.7929999996</v>
      </c>
      <c r="D42" s="4">
        <v>391.24900000000002</v>
      </c>
      <c r="E42" s="4">
        <v>391.21</v>
      </c>
      <c r="F42" s="4">
        <v>-3.9E-2</v>
      </c>
    </row>
    <row r="43" spans="1:6" x14ac:dyDescent="0.25">
      <c r="A43" s="5" t="s">
        <v>57</v>
      </c>
      <c r="B43" s="4">
        <v>725116.64099999995</v>
      </c>
      <c r="C43" s="4">
        <v>4774252.0310000004</v>
      </c>
      <c r="D43" s="4">
        <v>425.34</v>
      </c>
      <c r="E43" s="4">
        <v>425.31</v>
      </c>
      <c r="F43" s="4">
        <v>-0.03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W_IA_UTM14N GCP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2020-06-15T16:33:58Z</dcterms:created>
  <dcterms:modified xsi:type="dcterms:W3CDTF">2021-11-20T17:16:04Z</dcterms:modified>
</cp:coreProperties>
</file>