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585" yWindow="120" windowWidth="12045" windowHeight="11775"/>
  </bookViews>
  <sheets>
    <sheet name="VVA_DEM" sheetId="1" r:id="rId1"/>
  </sheets>
  <calcPr calcId="145621"/>
</workbook>
</file>

<file path=xl/calcChain.xml><?xml version="1.0" encoding="utf-8"?>
<calcChain xmlns="http://schemas.openxmlformats.org/spreadsheetml/2006/main">
  <c r="F3" i="1" l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2" i="1"/>
  <c r="I10" i="1" l="1"/>
  <c r="I9" i="1"/>
  <c r="I8" i="1"/>
  <c r="I7" i="1"/>
  <c r="I6" i="1"/>
  <c r="I5" i="1"/>
  <c r="I4" i="1"/>
  <c r="I3" i="1"/>
  <c r="I2" i="1"/>
</calcChain>
</file>

<file path=xl/sharedStrings.xml><?xml version="1.0" encoding="utf-8"?>
<sst xmlns="http://schemas.openxmlformats.org/spreadsheetml/2006/main" count="64" uniqueCount="64">
  <si>
    <t>Point</t>
  </si>
  <si>
    <t>Easting</t>
  </si>
  <si>
    <t>Northing</t>
  </si>
  <si>
    <t>dZ</t>
  </si>
  <si>
    <t>Measure_Z</t>
  </si>
  <si>
    <t>Survey_Z</t>
  </si>
  <si>
    <t>Min</t>
  </si>
  <si>
    <t>Max</t>
  </si>
  <si>
    <t>Mean</t>
  </si>
  <si>
    <t>Median</t>
  </si>
  <si>
    <t>RMSEz</t>
  </si>
  <si>
    <t>Std Dev</t>
  </si>
  <si>
    <t>Kurtosis</t>
  </si>
  <si>
    <t>Skew</t>
  </si>
  <si>
    <t>Stats (meters)</t>
  </si>
  <si>
    <t>95th Percentile</t>
  </si>
  <si>
    <t>VVA1550</t>
  </si>
  <si>
    <t>VVA1546</t>
  </si>
  <si>
    <t>VVA1545</t>
  </si>
  <si>
    <t>VVA1475</t>
  </si>
  <si>
    <t>VVA1472</t>
  </si>
  <si>
    <t>VVA1471</t>
  </si>
  <si>
    <t>VVA1458</t>
  </si>
  <si>
    <t>VVA1457</t>
  </si>
  <si>
    <t>VVA1456</t>
  </si>
  <si>
    <t>VVA1455</t>
  </si>
  <si>
    <t>VVA1548</t>
  </si>
  <si>
    <t>VVA1547</t>
  </si>
  <si>
    <t>VVA1544</t>
  </si>
  <si>
    <t>VVA1543</t>
  </si>
  <si>
    <t>VVA1542</t>
  </si>
  <si>
    <t>VVA1539</t>
  </si>
  <si>
    <t>VVA1538</t>
  </si>
  <si>
    <t>VVA1537</t>
  </si>
  <si>
    <t>VVA1536</t>
  </si>
  <si>
    <t>VVA1534</t>
  </si>
  <si>
    <t>VVA1529</t>
  </si>
  <si>
    <t>VVA1528</t>
  </si>
  <si>
    <t>VVA1526</t>
  </si>
  <si>
    <t>VVA1524</t>
  </si>
  <si>
    <t>VVA1523</t>
  </si>
  <si>
    <t>VVA1522</t>
  </si>
  <si>
    <t>VVA1521</t>
  </si>
  <si>
    <t>VVA1520</t>
  </si>
  <si>
    <t>VVA1511</t>
  </si>
  <si>
    <t>VVA1510</t>
  </si>
  <si>
    <t>VVA1509</t>
  </si>
  <si>
    <t>VVA1508</t>
  </si>
  <si>
    <t>VVA1506</t>
  </si>
  <si>
    <t>VVA1502</t>
  </si>
  <si>
    <t>VVA1501</t>
  </si>
  <si>
    <t>VVA1500</t>
  </si>
  <si>
    <t>VVA1499</t>
  </si>
  <si>
    <t>VVA1498</t>
  </si>
  <si>
    <t>VVA1497</t>
  </si>
  <si>
    <t>VVA1496</t>
  </si>
  <si>
    <t>VVA1495</t>
  </si>
  <si>
    <t>VVA1483</t>
  </si>
  <si>
    <t>VVA1482</t>
  </si>
  <si>
    <t>VVA1481</t>
  </si>
  <si>
    <t>VVA1480</t>
  </si>
  <si>
    <t>VVA1479</t>
  </si>
  <si>
    <t>VVA1474</t>
  </si>
  <si>
    <t>VVA1473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</si>
</sst>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164" fontId="0" fillId="0" borderId="0" xfId="0" applyNumberFormat="1"/>
    <xf numFmtId="0" fontId="16" fillId="0" borderId="10" xfId="0" applyFont="1" applyBorder="1"/>
    <xf numFmtId="0" fontId="0" fillId="0" borderId="11" xfId="0" applyBorder="1"/>
    <xf numFmtId="164" fontId="0" fillId="0" borderId="11" xfId="0" applyNumberFormat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0"/>
  <sheetViews>
    <sheetView tabSelected="1" zoomScale="85" zoomScaleNormal="85" workbookViewId="0">
      <selection activeCell="I7" sqref="I7"/>
    </sheetView>
  </sheetViews>
  <sheetFormatPr defaultRowHeight="15" x14ac:dyDescent="0.25"/>
  <cols>
    <col min="2" max="2" width="10.5703125" bestFit="1" customWidth="1"/>
    <col min="3" max="3" width="11.5703125" bestFit="1" customWidth="1"/>
    <col min="4" max="4" width="9.28515625" bestFit="1" customWidth="1"/>
    <col min="5" max="5" width="10.7109375" bestFit="1" customWidth="1"/>
    <col min="8" max="8" width="15.28515625" bestFit="1" customWidth="1"/>
  </cols>
  <sheetData>
    <row r="1" spans="1:9" x14ac:dyDescent="0.25">
      <c r="A1" t="s">
        <v>0</v>
      </c>
      <c r="B1" t="s">
        <v>1</v>
      </c>
      <c r="C1" t="s">
        <v>2</v>
      </c>
      <c r="D1" t="s">
        <v>5</v>
      </c>
      <c r="E1" t="s">
        <v>4</v>
      </c>
      <c r="F1" t="s">
        <v>3</v>
      </c>
      <c r="H1" s="2" t="s">
        <v>14</v>
      </c>
      <c r="I1" s="3"/>
    </row>
    <row r="2" spans="1:9" x14ac:dyDescent="0.25">
      <c r="A2" t="s">
        <v>16</v>
      </c>
      <c r="B2" s="1">
        <v>735824.33400000003</v>
      </c>
      <c r="C2" s="1">
        <v>4803377.0760000004</v>
      </c>
      <c r="D2" s="1">
        <v>424.51900000000001</v>
      </c>
      <c r="E2" s="1">
        <v>424.55399999999997</v>
      </c>
      <c r="F2" s="1">
        <f>D2-E2</f>
        <v>-3.4999999999968168E-2</v>
      </c>
      <c r="H2" s="2" t="s">
        <v>6</v>
      </c>
      <c r="I2" s="4">
        <f>MIN(F2:F49)</f>
        <v>-0.2389999999999759</v>
      </c>
    </row>
    <row r="3" spans="1:9" x14ac:dyDescent="0.25">
      <c r="A3" t="s">
        <v>17</v>
      </c>
      <c r="B3" s="1">
        <v>716025.53300000005</v>
      </c>
      <c r="C3" s="1">
        <v>4813920.5750000002</v>
      </c>
      <c r="D3" s="1">
        <v>434.44400000000002</v>
      </c>
      <c r="E3" s="1">
        <v>434.459</v>
      </c>
      <c r="F3" s="1">
        <f t="shared" ref="F3:F49" si="0">D3-E3</f>
        <v>-1.4999999999986358E-2</v>
      </c>
      <c r="H3" s="2" t="s">
        <v>7</v>
      </c>
      <c r="I3" s="4">
        <f>MAX(F2:F49)</f>
        <v>8.6000000000012733E-2</v>
      </c>
    </row>
    <row r="4" spans="1:9" x14ac:dyDescent="0.25">
      <c r="A4" t="s">
        <v>18</v>
      </c>
      <c r="B4" s="1">
        <v>719338.56299999997</v>
      </c>
      <c r="C4" s="1">
        <v>4801813.8720000004</v>
      </c>
      <c r="D4" s="1">
        <v>400.73899999999998</v>
      </c>
      <c r="E4" s="1">
        <v>400.73</v>
      </c>
      <c r="F4" s="1">
        <f t="shared" si="0"/>
        <v>8.9999999999577085E-3</v>
      </c>
      <c r="H4" s="2" t="s">
        <v>8</v>
      </c>
      <c r="I4" s="4">
        <f>AVERAGE(F2:F49)</f>
        <v>-3.1375000000000597E-2</v>
      </c>
    </row>
    <row r="5" spans="1:9" x14ac:dyDescent="0.25">
      <c r="A5" t="s">
        <v>19</v>
      </c>
      <c r="B5" s="1">
        <v>729608.27</v>
      </c>
      <c r="C5" s="1">
        <v>4690183.0530000003</v>
      </c>
      <c r="D5" s="1">
        <v>327.88200000000001</v>
      </c>
      <c r="E5" s="1">
        <v>327.952</v>
      </c>
      <c r="F5" s="1">
        <f t="shared" si="0"/>
        <v>-6.9999999999993179E-2</v>
      </c>
      <c r="H5" s="2" t="s">
        <v>9</v>
      </c>
      <c r="I5" s="4">
        <f>MEDIAN(F2:F49)</f>
        <v>-2.199999999999136E-2</v>
      </c>
    </row>
    <row r="6" spans="1:9" x14ac:dyDescent="0.25">
      <c r="A6" t="s">
        <v>20</v>
      </c>
      <c r="B6" s="1">
        <v>729730.70400000003</v>
      </c>
      <c r="C6" s="1">
        <v>4670508.5369999995</v>
      </c>
      <c r="D6" s="1">
        <v>325.16199999999998</v>
      </c>
      <c r="E6" s="1">
        <v>325.29500000000002</v>
      </c>
      <c r="F6" s="1">
        <f t="shared" si="0"/>
        <v>-0.1330000000000382</v>
      </c>
      <c r="H6" s="2" t="s">
        <v>10</v>
      </c>
      <c r="I6" s="4">
        <f>SQRT(SUMSQ(F2:F49)/COUNTA(F2:F49))</f>
        <v>6.9760901179191953E-2</v>
      </c>
    </row>
    <row r="7" spans="1:9" x14ac:dyDescent="0.25">
      <c r="A7" t="s">
        <v>21</v>
      </c>
      <c r="B7" s="1">
        <v>734261.51899999997</v>
      </c>
      <c r="C7" s="1">
        <v>4658768.2989999996</v>
      </c>
      <c r="D7" s="1">
        <v>319.149</v>
      </c>
      <c r="E7" s="1">
        <v>319.23399999999998</v>
      </c>
      <c r="F7" s="1">
        <f t="shared" si="0"/>
        <v>-8.4999999999979536E-2</v>
      </c>
      <c r="H7" s="2" t="s">
        <v>15</v>
      </c>
      <c r="I7" s="4">
        <f>_xlfn.PERCENTILE.EXC(F2:F49,0.95)</f>
        <v>4.9699999999978636E-2</v>
      </c>
    </row>
    <row r="8" spans="1:9" x14ac:dyDescent="0.25">
      <c r="A8" t="s">
        <v>22</v>
      </c>
      <c r="B8" s="1">
        <v>737696.25600000005</v>
      </c>
      <c r="C8" s="1">
        <v>4645389.4009999996</v>
      </c>
      <c r="D8" s="1">
        <v>316.39999999999998</v>
      </c>
      <c r="E8" s="1">
        <v>316.40800000000002</v>
      </c>
      <c r="F8" s="1">
        <f t="shared" si="0"/>
        <v>-8.0000000000381988E-3</v>
      </c>
      <c r="H8" s="2" t="s">
        <v>11</v>
      </c>
      <c r="I8" s="4">
        <f>STDEV(F2:F49)</f>
        <v>6.2966598710674351E-2</v>
      </c>
    </row>
    <row r="9" spans="1:9" x14ac:dyDescent="0.25">
      <c r="A9" t="s">
        <v>23</v>
      </c>
      <c r="B9" s="1">
        <v>745765.82200000004</v>
      </c>
      <c r="C9" s="1">
        <v>4622027.3609999996</v>
      </c>
      <c r="D9" s="1">
        <v>309.72199999999998</v>
      </c>
      <c r="E9" s="1">
        <v>309.78300000000002</v>
      </c>
      <c r="F9" s="1">
        <f t="shared" si="0"/>
        <v>-6.100000000003547E-2</v>
      </c>
      <c r="H9" s="2" t="s">
        <v>12</v>
      </c>
      <c r="I9" s="4">
        <f>KURT(F2:F49)</f>
        <v>1.2272168360814648</v>
      </c>
    </row>
    <row r="10" spans="1:9" x14ac:dyDescent="0.25">
      <c r="A10" t="s">
        <v>24</v>
      </c>
      <c r="B10" s="1">
        <v>744168.37100000004</v>
      </c>
      <c r="C10" s="1">
        <v>4612138.4589999998</v>
      </c>
      <c r="D10" s="1">
        <v>305.93599999999998</v>
      </c>
      <c r="E10" s="1">
        <v>306.02199999999999</v>
      </c>
      <c r="F10" s="1">
        <f t="shared" si="0"/>
        <v>-8.6000000000012733E-2</v>
      </c>
      <c r="H10" s="2" t="s">
        <v>13</v>
      </c>
      <c r="I10" s="4">
        <f>SKEW(F2:F49)</f>
        <v>-0.90979262031608699</v>
      </c>
    </row>
    <row r="11" spans="1:9" x14ac:dyDescent="0.25">
      <c r="A11" t="s">
        <v>25</v>
      </c>
      <c r="B11" s="1">
        <v>749668.223</v>
      </c>
      <c r="C11" s="1">
        <v>4597658.4000000004</v>
      </c>
      <c r="D11" s="1">
        <v>303.846</v>
      </c>
      <c r="E11" s="1">
        <v>303.83699999999999</v>
      </c>
      <c r="F11" s="1">
        <f t="shared" si="0"/>
        <v>9.0000000000145519E-3</v>
      </c>
    </row>
    <row r="12" spans="1:9" x14ac:dyDescent="0.25">
      <c r="A12" t="s">
        <v>26</v>
      </c>
      <c r="B12" s="1">
        <v>705878.73699999996</v>
      </c>
      <c r="C12" s="1">
        <v>4819558.4639999997</v>
      </c>
      <c r="D12" s="1">
        <v>429.74099999999999</v>
      </c>
      <c r="E12" s="1">
        <v>429.80500000000001</v>
      </c>
      <c r="F12" s="1">
        <f t="shared" si="0"/>
        <v>-6.4000000000021373E-2</v>
      </c>
    </row>
    <row r="13" spans="1:9" x14ac:dyDescent="0.25">
      <c r="A13" t="s">
        <v>27</v>
      </c>
      <c r="B13" s="1">
        <v>714120.61699999997</v>
      </c>
      <c r="C13" s="1">
        <v>4819789.66</v>
      </c>
      <c r="D13" s="1">
        <v>437.52</v>
      </c>
      <c r="E13" s="1">
        <v>437.54700000000003</v>
      </c>
      <c r="F13" s="1">
        <f t="shared" si="0"/>
        <v>-2.7000000000043656E-2</v>
      </c>
    </row>
    <row r="14" spans="1:9" x14ac:dyDescent="0.25">
      <c r="A14" t="s">
        <v>28</v>
      </c>
      <c r="B14" s="1">
        <v>707882.94</v>
      </c>
      <c r="C14" s="1">
        <v>4814244.6349999998</v>
      </c>
      <c r="D14" s="1">
        <v>448.36900000000003</v>
      </c>
      <c r="E14" s="1">
        <v>448.43799999999999</v>
      </c>
      <c r="F14" s="1">
        <f t="shared" si="0"/>
        <v>-6.8999999999959982E-2</v>
      </c>
    </row>
    <row r="15" spans="1:9" x14ac:dyDescent="0.25">
      <c r="A15" t="s">
        <v>29</v>
      </c>
      <c r="B15" s="1">
        <v>694780.55700000003</v>
      </c>
      <c r="C15" s="1">
        <v>4818820.3760000002</v>
      </c>
      <c r="D15" s="1">
        <v>393.64400000000001</v>
      </c>
      <c r="E15" s="1">
        <v>393.88299999999998</v>
      </c>
      <c r="F15" s="1">
        <f t="shared" si="0"/>
        <v>-0.2389999999999759</v>
      </c>
    </row>
    <row r="16" spans="1:9" x14ac:dyDescent="0.25">
      <c r="A16" t="s">
        <v>30</v>
      </c>
      <c r="B16" s="1">
        <v>693979.06599999999</v>
      </c>
      <c r="C16" s="1">
        <v>4813386.4440000001</v>
      </c>
      <c r="D16" s="1">
        <v>386.279</v>
      </c>
      <c r="E16" s="1">
        <v>386.38900000000001</v>
      </c>
      <c r="F16" s="1">
        <f t="shared" si="0"/>
        <v>-0.11000000000001364</v>
      </c>
    </row>
    <row r="17" spans="1:6" x14ac:dyDescent="0.25">
      <c r="A17" t="s">
        <v>31</v>
      </c>
      <c r="B17" s="1">
        <v>703605.64899999998</v>
      </c>
      <c r="C17" s="1">
        <v>4804899.1789999995</v>
      </c>
      <c r="D17" s="1">
        <v>431.68400000000003</v>
      </c>
      <c r="E17" s="1">
        <v>431.73399999999998</v>
      </c>
      <c r="F17" s="1">
        <f t="shared" si="0"/>
        <v>-4.9999999999954525E-2</v>
      </c>
    </row>
    <row r="18" spans="1:6" x14ac:dyDescent="0.25">
      <c r="A18" t="s">
        <v>32</v>
      </c>
      <c r="B18" s="1">
        <v>708014.299</v>
      </c>
      <c r="C18" s="1">
        <v>4798311.7609999999</v>
      </c>
      <c r="D18" s="1">
        <v>446.80700000000002</v>
      </c>
      <c r="E18" s="1">
        <v>446.80500000000001</v>
      </c>
      <c r="F18" s="1">
        <f t="shared" si="0"/>
        <v>2.0000000000095497E-3</v>
      </c>
    </row>
    <row r="19" spans="1:6" x14ac:dyDescent="0.25">
      <c r="A19" t="s">
        <v>33</v>
      </c>
      <c r="B19" s="1">
        <v>727842.31400000001</v>
      </c>
      <c r="C19" s="1">
        <v>4820205.8890000004</v>
      </c>
      <c r="D19" s="1">
        <v>416.70400000000001</v>
      </c>
      <c r="E19" s="1">
        <v>416.83100000000002</v>
      </c>
      <c r="F19" s="1">
        <f t="shared" si="0"/>
        <v>-0.12700000000000955</v>
      </c>
    </row>
    <row r="20" spans="1:6" x14ac:dyDescent="0.25">
      <c r="A20" t="s">
        <v>34</v>
      </c>
      <c r="B20" s="1">
        <v>728109.723</v>
      </c>
      <c r="C20" s="1">
        <v>4812539.6229999997</v>
      </c>
      <c r="D20" s="1">
        <v>421.37700000000001</v>
      </c>
      <c r="E20" s="1">
        <v>421.37</v>
      </c>
      <c r="F20" s="1">
        <f t="shared" si="0"/>
        <v>7.0000000000050022E-3</v>
      </c>
    </row>
    <row r="21" spans="1:6" x14ac:dyDescent="0.25">
      <c r="A21" t="s">
        <v>35</v>
      </c>
      <c r="B21" s="1">
        <v>741302.92700000003</v>
      </c>
      <c r="C21" s="1">
        <v>4820672.602</v>
      </c>
      <c r="D21" s="1">
        <v>434.892</v>
      </c>
      <c r="E21" s="1">
        <v>434.85</v>
      </c>
      <c r="F21" s="1">
        <f t="shared" si="0"/>
        <v>4.199999999997317E-2</v>
      </c>
    </row>
    <row r="22" spans="1:6" x14ac:dyDescent="0.25">
      <c r="A22" t="s">
        <v>36</v>
      </c>
      <c r="B22" s="1">
        <v>724252.49</v>
      </c>
      <c r="C22" s="1">
        <v>4798113.7450000001</v>
      </c>
      <c r="D22" s="1">
        <v>388.59</v>
      </c>
      <c r="E22" s="1">
        <v>388.59</v>
      </c>
      <c r="F22" s="1">
        <f t="shared" si="0"/>
        <v>0</v>
      </c>
    </row>
    <row r="23" spans="1:6" x14ac:dyDescent="0.25">
      <c r="A23" t="s">
        <v>37</v>
      </c>
      <c r="B23" s="1">
        <v>700818.79099999997</v>
      </c>
      <c r="C23" s="1">
        <v>4797981.1969999997</v>
      </c>
      <c r="D23" s="1">
        <v>379.24900000000002</v>
      </c>
      <c r="E23" s="1">
        <v>379.39</v>
      </c>
      <c r="F23" s="1">
        <f t="shared" si="0"/>
        <v>-0.14099999999996271</v>
      </c>
    </row>
    <row r="24" spans="1:6" x14ac:dyDescent="0.25">
      <c r="A24" t="s">
        <v>38</v>
      </c>
      <c r="B24" s="1">
        <v>718727.23100000003</v>
      </c>
      <c r="C24" s="1">
        <v>4787979.4440000001</v>
      </c>
      <c r="D24" s="1">
        <v>376.91699999999997</v>
      </c>
      <c r="E24" s="1">
        <v>377.00299999999999</v>
      </c>
      <c r="F24" s="1">
        <f t="shared" si="0"/>
        <v>-8.6000000000012733E-2</v>
      </c>
    </row>
    <row r="25" spans="1:6" x14ac:dyDescent="0.25">
      <c r="A25" t="s">
        <v>39</v>
      </c>
      <c r="B25" s="1">
        <v>733415.25199999998</v>
      </c>
      <c r="C25" s="1">
        <v>4786021.0990000004</v>
      </c>
      <c r="D25" s="1">
        <v>441.84</v>
      </c>
      <c r="E25" s="1">
        <v>441.80099999999999</v>
      </c>
      <c r="F25" s="1">
        <f t="shared" si="0"/>
        <v>3.8999999999987267E-2</v>
      </c>
    </row>
    <row r="26" spans="1:6" x14ac:dyDescent="0.25">
      <c r="A26" t="s">
        <v>40</v>
      </c>
      <c r="B26" s="1">
        <v>707953.96499999997</v>
      </c>
      <c r="C26" s="1">
        <v>4778890.7029999997</v>
      </c>
      <c r="D26" s="1">
        <v>362.74599999999998</v>
      </c>
      <c r="E26" s="1">
        <v>362.89299999999997</v>
      </c>
      <c r="F26" s="1">
        <f t="shared" si="0"/>
        <v>-0.14699999999999136</v>
      </c>
    </row>
    <row r="27" spans="1:6" x14ac:dyDescent="0.25">
      <c r="A27" t="s">
        <v>41</v>
      </c>
      <c r="B27" s="1">
        <v>714986.70700000005</v>
      </c>
      <c r="C27" s="1">
        <v>4775168.6629999997</v>
      </c>
      <c r="D27" s="1">
        <v>412.39800000000002</v>
      </c>
      <c r="E27" s="1">
        <v>412.42200000000003</v>
      </c>
      <c r="F27" s="1">
        <f t="shared" si="0"/>
        <v>-2.4000000000000909E-2</v>
      </c>
    </row>
    <row r="28" spans="1:6" x14ac:dyDescent="0.25">
      <c r="A28" t="s">
        <v>42</v>
      </c>
      <c r="B28" s="1">
        <v>729552.38300000003</v>
      </c>
      <c r="C28" s="1">
        <v>4772809.4670000002</v>
      </c>
      <c r="D28" s="1">
        <v>445.11</v>
      </c>
      <c r="E28" s="1">
        <v>445.20600000000002</v>
      </c>
      <c r="F28" s="1">
        <f t="shared" si="0"/>
        <v>-9.6000000000003638E-2</v>
      </c>
    </row>
    <row r="29" spans="1:6" x14ac:dyDescent="0.25">
      <c r="A29" t="s">
        <v>43</v>
      </c>
      <c r="B29" s="1">
        <v>734733.951</v>
      </c>
      <c r="C29" s="1">
        <v>4772239.0250000004</v>
      </c>
      <c r="D29" s="1">
        <v>404.48899999999998</v>
      </c>
      <c r="E29" s="1">
        <v>404.45299999999997</v>
      </c>
      <c r="F29" s="1">
        <f t="shared" si="0"/>
        <v>3.6000000000001364E-2</v>
      </c>
    </row>
    <row r="30" spans="1:6" x14ac:dyDescent="0.25">
      <c r="A30" t="s">
        <v>44</v>
      </c>
      <c r="B30" s="1">
        <v>743973.65500000003</v>
      </c>
      <c r="C30" s="1">
        <v>4764529.8250000002</v>
      </c>
      <c r="D30" s="1">
        <v>393.80500000000001</v>
      </c>
      <c r="E30" s="1">
        <v>393.78</v>
      </c>
      <c r="F30" s="1">
        <f t="shared" si="0"/>
        <v>2.5000000000034106E-2</v>
      </c>
    </row>
    <row r="31" spans="1:6" x14ac:dyDescent="0.25">
      <c r="A31" t="s">
        <v>45</v>
      </c>
      <c r="B31" s="1">
        <v>719123.34900000005</v>
      </c>
      <c r="C31" s="1">
        <v>4761170.4000000004</v>
      </c>
      <c r="D31" s="1">
        <v>435.12599999999998</v>
      </c>
      <c r="E31" s="1">
        <v>435.15</v>
      </c>
      <c r="F31" s="1">
        <f t="shared" si="0"/>
        <v>-2.4000000000000909E-2</v>
      </c>
    </row>
    <row r="32" spans="1:6" x14ac:dyDescent="0.25">
      <c r="A32" t="s">
        <v>46</v>
      </c>
      <c r="B32" s="1">
        <v>704763.71699999995</v>
      </c>
      <c r="C32" s="1">
        <v>4764117.2240000004</v>
      </c>
      <c r="D32" s="1">
        <v>355.75200000000001</v>
      </c>
      <c r="E32" s="1">
        <v>355.73500000000001</v>
      </c>
      <c r="F32" s="1">
        <f t="shared" si="0"/>
        <v>1.6999999999995907E-2</v>
      </c>
    </row>
    <row r="33" spans="1:6" x14ac:dyDescent="0.25">
      <c r="A33" t="s">
        <v>47</v>
      </c>
      <c r="B33" s="1">
        <v>702653.33200000005</v>
      </c>
      <c r="C33" s="1">
        <v>4754489.0789999999</v>
      </c>
      <c r="D33" s="1">
        <v>354.642</v>
      </c>
      <c r="E33" s="1">
        <v>354.62200000000001</v>
      </c>
      <c r="F33" s="1">
        <f t="shared" si="0"/>
        <v>1.999999999998181E-2</v>
      </c>
    </row>
    <row r="34" spans="1:6" x14ac:dyDescent="0.25">
      <c r="A34" t="s">
        <v>48</v>
      </c>
      <c r="B34" s="1">
        <v>729197.99100000004</v>
      </c>
      <c r="C34" s="1">
        <v>4752956.0240000002</v>
      </c>
      <c r="D34" s="1">
        <v>385.09</v>
      </c>
      <c r="E34" s="1">
        <v>385.07799999999997</v>
      </c>
      <c r="F34" s="1">
        <f t="shared" si="0"/>
        <v>1.2000000000000455E-2</v>
      </c>
    </row>
    <row r="35" spans="1:6" x14ac:dyDescent="0.25">
      <c r="A35" t="s">
        <v>49</v>
      </c>
      <c r="B35" s="1">
        <v>734126.34699999995</v>
      </c>
      <c r="C35" s="1">
        <v>4743526.3779999996</v>
      </c>
      <c r="D35" s="1">
        <v>374.476</v>
      </c>
      <c r="E35" s="1">
        <v>374.53</v>
      </c>
      <c r="F35" s="1">
        <f t="shared" si="0"/>
        <v>-5.3999999999973625E-2</v>
      </c>
    </row>
    <row r="36" spans="1:6" x14ac:dyDescent="0.25">
      <c r="A36" t="s">
        <v>50</v>
      </c>
      <c r="B36" s="1">
        <v>711751.96400000004</v>
      </c>
      <c r="C36" s="1">
        <v>4742751.0080000004</v>
      </c>
      <c r="D36" s="1">
        <v>395.79</v>
      </c>
      <c r="E36" s="1">
        <v>395.87</v>
      </c>
      <c r="F36" s="1">
        <f t="shared" si="0"/>
        <v>-7.9999999999984084E-2</v>
      </c>
    </row>
    <row r="37" spans="1:6" x14ac:dyDescent="0.25">
      <c r="A37" t="s">
        <v>51</v>
      </c>
      <c r="B37" s="1">
        <v>697425.87600000005</v>
      </c>
      <c r="C37" s="1">
        <v>4741488.2039999999</v>
      </c>
      <c r="D37" s="1">
        <v>344.78399999999999</v>
      </c>
      <c r="E37" s="1">
        <v>344.80900000000003</v>
      </c>
      <c r="F37" s="1">
        <f t="shared" si="0"/>
        <v>-2.5000000000034106E-2</v>
      </c>
    </row>
    <row r="38" spans="1:6" x14ac:dyDescent="0.25">
      <c r="A38" t="s">
        <v>52</v>
      </c>
      <c r="B38" s="1">
        <v>708368.02099999995</v>
      </c>
      <c r="C38" s="1">
        <v>4728980.0010000002</v>
      </c>
      <c r="D38" s="1">
        <v>411.608</v>
      </c>
      <c r="E38" s="1">
        <v>411.55200000000002</v>
      </c>
      <c r="F38" s="1">
        <f t="shared" si="0"/>
        <v>5.5999999999983174E-2</v>
      </c>
    </row>
    <row r="39" spans="1:6" x14ac:dyDescent="0.25">
      <c r="A39" t="s">
        <v>53</v>
      </c>
      <c r="B39" s="1">
        <v>701187.95600000001</v>
      </c>
      <c r="C39" s="1">
        <v>4726382.0140000004</v>
      </c>
      <c r="D39" s="1">
        <v>336.286</v>
      </c>
      <c r="E39" s="1">
        <v>336.291</v>
      </c>
      <c r="F39" s="1">
        <f t="shared" si="0"/>
        <v>-4.9999999999954525E-3</v>
      </c>
    </row>
    <row r="40" spans="1:6" x14ac:dyDescent="0.25">
      <c r="A40" t="s">
        <v>54</v>
      </c>
      <c r="B40" s="1">
        <v>706144.81499999994</v>
      </c>
      <c r="C40" s="1">
        <v>4719747.767</v>
      </c>
      <c r="D40" s="1">
        <v>349.86099999999999</v>
      </c>
      <c r="E40" s="1">
        <v>349.88099999999997</v>
      </c>
      <c r="F40" s="1">
        <f t="shared" si="0"/>
        <v>-1.999999999998181E-2</v>
      </c>
    </row>
    <row r="41" spans="1:6" x14ac:dyDescent="0.25">
      <c r="A41" t="s">
        <v>55</v>
      </c>
      <c r="B41" s="1">
        <v>728378.73800000001</v>
      </c>
      <c r="C41" s="1">
        <v>4737319.5449999999</v>
      </c>
      <c r="D41" s="1">
        <v>365.16300000000001</v>
      </c>
      <c r="E41" s="1">
        <v>365.077</v>
      </c>
      <c r="F41" s="1">
        <f t="shared" si="0"/>
        <v>8.6000000000012733E-2</v>
      </c>
    </row>
    <row r="42" spans="1:6" x14ac:dyDescent="0.25">
      <c r="A42" t="s">
        <v>56</v>
      </c>
      <c r="B42" s="1">
        <v>733172.48499999999</v>
      </c>
      <c r="C42" s="1">
        <v>4728401.1090000002</v>
      </c>
      <c r="D42" s="1">
        <v>401.065</v>
      </c>
      <c r="E42" s="1">
        <v>401.029</v>
      </c>
      <c r="F42" s="1">
        <f t="shared" si="0"/>
        <v>3.6000000000001364E-2</v>
      </c>
    </row>
    <row r="43" spans="1:6" x14ac:dyDescent="0.25">
      <c r="A43" t="s">
        <v>57</v>
      </c>
      <c r="B43" s="1">
        <v>741342.88199999998</v>
      </c>
      <c r="C43" s="1">
        <v>4707715.5750000002</v>
      </c>
      <c r="D43" s="1">
        <v>364.96499999999997</v>
      </c>
      <c r="E43" s="1">
        <v>365.00799999999998</v>
      </c>
      <c r="F43" s="1">
        <f t="shared" si="0"/>
        <v>-4.3000000000006366E-2</v>
      </c>
    </row>
    <row r="44" spans="1:6" x14ac:dyDescent="0.25">
      <c r="A44" t="s">
        <v>58</v>
      </c>
      <c r="B44" s="1">
        <v>719775.17</v>
      </c>
      <c r="C44" s="1">
        <v>4723637.193</v>
      </c>
      <c r="D44" s="1">
        <v>384.012</v>
      </c>
      <c r="E44" s="1">
        <v>383.99900000000002</v>
      </c>
      <c r="F44" s="1">
        <f t="shared" si="0"/>
        <v>1.2999999999976808E-2</v>
      </c>
    </row>
    <row r="45" spans="1:6" x14ac:dyDescent="0.25">
      <c r="A45" t="s">
        <v>59</v>
      </c>
      <c r="B45" s="1">
        <v>706207.31700000004</v>
      </c>
      <c r="C45" s="1">
        <v>4710137.8109999998</v>
      </c>
      <c r="D45" s="1">
        <v>334.64100000000002</v>
      </c>
      <c r="E45" s="1">
        <v>334.654</v>
      </c>
      <c r="F45" s="1">
        <f t="shared" si="0"/>
        <v>-1.2999999999976808E-2</v>
      </c>
    </row>
    <row r="46" spans="1:6" x14ac:dyDescent="0.25">
      <c r="A46" t="s">
        <v>60</v>
      </c>
      <c r="B46" s="1">
        <v>715116.09199999995</v>
      </c>
      <c r="C46" s="1">
        <v>4710132.3669999996</v>
      </c>
      <c r="D46" s="1">
        <v>335.94200000000001</v>
      </c>
      <c r="E46" s="1">
        <v>335.923</v>
      </c>
      <c r="F46" s="1">
        <f t="shared" si="0"/>
        <v>1.9000000000005457E-2</v>
      </c>
    </row>
    <row r="47" spans="1:6" x14ac:dyDescent="0.25">
      <c r="A47" t="s">
        <v>61</v>
      </c>
      <c r="B47" s="1">
        <v>729274.64</v>
      </c>
      <c r="C47" s="1">
        <v>4698996.9560000002</v>
      </c>
      <c r="D47" s="1">
        <v>338.44499999999999</v>
      </c>
      <c r="E47" s="1">
        <v>338.43299999999999</v>
      </c>
      <c r="F47" s="1">
        <f t="shared" si="0"/>
        <v>1.2000000000000455E-2</v>
      </c>
    </row>
    <row r="48" spans="1:6" x14ac:dyDescent="0.25">
      <c r="A48" t="s">
        <v>62</v>
      </c>
      <c r="B48" s="1">
        <v>718170.84400000004</v>
      </c>
      <c r="C48" s="1">
        <v>4697213.9009999996</v>
      </c>
      <c r="D48" s="1">
        <v>332.71100000000001</v>
      </c>
      <c r="E48" s="1">
        <v>332.67500000000001</v>
      </c>
      <c r="F48" s="1">
        <f t="shared" si="0"/>
        <v>3.6000000000001364E-2</v>
      </c>
    </row>
    <row r="49" spans="1:6" x14ac:dyDescent="0.25">
      <c r="A49" t="s">
        <v>63</v>
      </c>
      <c r="B49" s="1">
        <v>729104.38300000003</v>
      </c>
      <c r="C49" s="1">
        <v>4679948.6960000005</v>
      </c>
      <c r="D49" s="1">
        <v>326.64400000000001</v>
      </c>
      <c r="E49" s="1">
        <v>326.68900000000002</v>
      </c>
      <c r="F49" s="1">
        <f t="shared" si="0"/>
        <v>-4.5000000000015916E-2</v>
      </c>
    </row>
    <row r="50" spans="1:6" x14ac:dyDescent="0.25">
      <c r="F50" s="1"/>
    </row>
    <row r="51" spans="1:6" x14ac:dyDescent="0.25">
      <c r="F51" s="1"/>
    </row>
    <row r="52" spans="1:6" x14ac:dyDescent="0.25">
      <c r="F52" s="1"/>
    </row>
    <row r="53" spans="1:6" x14ac:dyDescent="0.25">
      <c r="F53" s="1"/>
    </row>
    <row r="54" spans="1:6" x14ac:dyDescent="0.25">
      <c r="F54" s="1"/>
    </row>
    <row r="55" spans="1:6" x14ac:dyDescent="0.25">
      <c r="F55" s="1"/>
    </row>
    <row r="56" spans="1:6" x14ac:dyDescent="0.25">
      <c r="F56" s="1"/>
    </row>
    <row r="57" spans="1:6" x14ac:dyDescent="0.25">
      <c r="F57" s="1"/>
    </row>
    <row r="58" spans="1:6" x14ac:dyDescent="0.25">
      <c r="F58" s="1"/>
    </row>
    <row r="59" spans="1:6" x14ac:dyDescent="0.25">
      <c r="F59" s="1"/>
    </row>
    <row r="60" spans="1:6" x14ac:dyDescent="0.25">
      <c r="F60" s="1"/>
    </row>
    <row r="61" spans="1:6" x14ac:dyDescent="0.25">
      <c r="F61" s="1"/>
    </row>
    <row r="62" spans="1:6" x14ac:dyDescent="0.25">
      <c r="F62" s="1"/>
    </row>
    <row r="63" spans="1:6" x14ac:dyDescent="0.25">
      <c r="F63" s="1"/>
    </row>
    <row r="64" spans="1:6" x14ac:dyDescent="0.25">
      <c r="F64" s="1"/>
    </row>
    <row r="65" spans="6:6" x14ac:dyDescent="0.25">
      <c r="F65" s="1"/>
    </row>
    <row r="66" spans="6:6" x14ac:dyDescent="0.25">
      <c r="F66" s="1"/>
    </row>
    <row r="67" spans="6:6" x14ac:dyDescent="0.25">
      <c r="F67" s="1"/>
    </row>
    <row r="68" spans="6:6" x14ac:dyDescent="0.25">
      <c r="F68" s="1"/>
    </row>
    <row r="69" spans="6:6" x14ac:dyDescent="0.25">
      <c r="F69" s="1"/>
    </row>
    <row r="70" spans="6:6" x14ac:dyDescent="0.25">
      <c r="F70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VVA_DEM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Campbell</dc:creator>
  <cp:lastModifiedBy>Susan Hessefort</cp:lastModifiedBy>
  <dcterms:created xsi:type="dcterms:W3CDTF">2020-06-15T16:24:47Z</dcterms:created>
  <dcterms:modified xsi:type="dcterms:W3CDTF">2021-11-22T22:36:08Z</dcterms:modified>
</cp:coreProperties>
</file>