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" windowWidth="12210" windowHeight="11895"/>
  </bookViews>
  <sheets>
    <sheet name="VVA_DEM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F2" i="1"/>
  <c r="I7" i="1" l="1"/>
  <c r="I10" i="1"/>
  <c r="I9" i="1"/>
  <c r="I8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<sst xmlns="http://schemas.openxmlformats.org/spreadsheetml/2006/main" count="64" uniqueCount="64">
  <si>
    <t>Point</t>
  </si>
  <si>
    <t>Easting</t>
  </si>
  <si>
    <t>Northing</t>
  </si>
  <si>
    <t>dZ</t>
  </si>
  <si>
    <t>Measure_Z</t>
  </si>
  <si>
    <t>Survey_Z</t>
  </si>
  <si>
    <t>Stats (meters)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</si>
  <si>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</si>
  <si>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</si>
  <si>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</si>
  <si>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</si>
  <si>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</si>
  <si>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</si>
  <si>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</si>
  <si>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</si>
  <si>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95th Percentile</t>
  </si>
  <si>
    <t>VVA1560</t>
  </si>
  <si>
    <t>VVA1556</t>
  </si>
  <si>
    <t>VVA1555</t>
  </si>
  <si>
    <t>VVA1401</t>
  </si>
  <si>
    <t>VVA1553</t>
  </si>
  <si>
    <t>VVA1551</t>
  </si>
  <si>
    <t>VVA1540</t>
  </si>
  <si>
    <t>VVA1454</t>
  </si>
  <si>
    <t>VVA1441</t>
  </si>
  <si>
    <t>VVA1440</t>
  </si>
  <si>
    <t>VVA1439</t>
  </si>
  <si>
    <t>VVA1438</t>
  </si>
  <si>
    <t>VVA1437</t>
  </si>
  <si>
    <t>VVA1436</t>
  </si>
  <si>
    <t>VVA1435</t>
  </si>
  <si>
    <t>VVA1434</t>
  </si>
  <si>
    <t>VVA1433</t>
  </si>
  <si>
    <t>VVA1432</t>
  </si>
  <si>
    <t>VVA1431</t>
  </si>
  <si>
    <t>VVA1430</t>
  </si>
  <si>
    <t>VVA1429</t>
  </si>
  <si>
    <t>VVA1428</t>
  </si>
  <si>
    <t>VVA1427</t>
  </si>
  <si>
    <t>VVA1426</t>
  </si>
  <si>
    <t>VVA1425</t>
  </si>
  <si>
    <t>VVA1424</t>
  </si>
  <si>
    <t>VVA1423</t>
  </si>
  <si>
    <t>VVA1422</t>
  </si>
  <si>
    <t>VVA1421</t>
  </si>
  <si>
    <t>VVA1420A</t>
  </si>
  <si>
    <t>VVA1420</t>
  </si>
  <si>
    <t>VVA1419</t>
  </si>
  <si>
    <t>VVA1418</t>
  </si>
  <si>
    <t>VVA1417</t>
  </si>
  <si>
    <t>VVA1416</t>
  </si>
  <si>
    <t>VVA1415</t>
  </si>
  <si>
    <t>VVA1414</t>
  </si>
  <si>
    <t>VVA1413</t>
  </si>
  <si>
    <t>VVA1412</t>
  </si>
  <si>
    <t>VVA1411</t>
  </si>
  <si>
    <t>VVA1409</t>
  </si>
  <si>
    <t>VVA1408</t>
  </si>
  <si>
    <t>VVA1407</t>
  </si>
  <si>
    <t>VVA1406</t>
  </si>
  <si>
    <t>VVA1405</t>
  </si>
  <si>
    <t>VVA1404</t>
  </si>
  <si>
    <t>VVA1403</t>
  </si>
  <si>
    <t>VVA1402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</si>
</sst>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J11" sqref="J11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9" bestFit="1" customWidth="1"/>
    <col min="5" max="5" width="10.7109375" bestFit="1" customWidth="1"/>
    <col min="6" max="6" width="6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6</v>
      </c>
      <c r="I1" s="3"/>
    </row>
    <row r="2" spans="1:9" x14ac:dyDescent="0.25">
      <c r="A2" s="5" t="s">
        <v>16</v>
      </c>
      <c r="B2" s="5">
        <v>373883.45196099998</v>
      </c>
      <c r="C2" s="5">
        <v>4537525.7010030001</v>
      </c>
      <c r="D2" s="5">
        <v>370.17200000000003</v>
      </c>
      <c r="E2" s="6">
        <v>370.18</v>
      </c>
      <c r="F2" s="1">
        <f>(E2-D2)</f>
        <v>7.9999999999813554E-3</v>
      </c>
      <c r="H2" s="2" t="s">
        <v>7</v>
      </c>
      <c r="I2" s="4">
        <f>MIN(F2:F49)</f>
        <v>-8.6999999999989086E-2</v>
      </c>
    </row>
    <row r="3" spans="1:9" x14ac:dyDescent="0.25">
      <c r="A3" s="5" t="s">
        <v>17</v>
      </c>
      <c r="B3" s="5">
        <v>342304.64898200001</v>
      </c>
      <c r="C3" s="5">
        <v>4529425.1870020004</v>
      </c>
      <c r="D3" s="5">
        <v>350.23500000000001</v>
      </c>
      <c r="E3" s="6">
        <v>350.33499999999998</v>
      </c>
      <c r="F3" s="1">
        <f>(E3-D3)</f>
        <v>9.9999999999965894E-2</v>
      </c>
      <c r="H3" s="2" t="s">
        <v>8</v>
      </c>
      <c r="I3" s="4">
        <f>MAX(F2:F49)</f>
        <v>0.10300000000000864</v>
      </c>
    </row>
    <row r="4" spans="1:9" x14ac:dyDescent="0.25">
      <c r="A4" s="5" t="s">
        <v>18</v>
      </c>
      <c r="B4" s="5">
        <v>310982.38299200003</v>
      </c>
      <c r="C4" s="5">
        <v>4503149.5030009998</v>
      </c>
      <c r="D4" s="5">
        <v>323.983</v>
      </c>
      <c r="E4" s="6">
        <v>323.923</v>
      </c>
      <c r="F4" s="1">
        <f t="shared" ref="F4:F49" si="0">(E4-D4)</f>
        <v>-6.0000000000002274E-2</v>
      </c>
      <c r="H4" s="2" t="s">
        <v>9</v>
      </c>
      <c r="I4" s="4">
        <f>AVERAGE(F2:F49)</f>
        <v>1.739583333333054E-2</v>
      </c>
    </row>
    <row r="5" spans="1:9" x14ac:dyDescent="0.25">
      <c r="A5" s="5" t="s">
        <v>19</v>
      </c>
      <c r="B5" s="5">
        <v>268505.02199799998</v>
      </c>
      <c r="C5" s="5">
        <v>4497172.3020000001</v>
      </c>
      <c r="D5" s="5">
        <v>278.23599999999999</v>
      </c>
      <c r="E5" s="6">
        <v>278.22699999999998</v>
      </c>
      <c r="F5" s="1">
        <f t="shared" si="0"/>
        <v>-9.0000000000145519E-3</v>
      </c>
      <c r="H5" s="2" t="s">
        <v>10</v>
      </c>
      <c r="I5" s="4">
        <f>MEDIAN(F2:F49)</f>
        <v>2.199999999999136E-2</v>
      </c>
    </row>
    <row r="6" spans="1:9" x14ac:dyDescent="0.25">
      <c r="A6" s="5" t="s">
        <v>20</v>
      </c>
      <c r="B6" s="5">
        <v>297459.180995</v>
      </c>
      <c r="C6" s="5">
        <v>4494963.419001</v>
      </c>
      <c r="D6" s="5">
        <v>319.85000000000002</v>
      </c>
      <c r="E6" s="6">
        <v>319.94099999999997</v>
      </c>
      <c r="F6" s="1">
        <f t="shared" si="0"/>
        <v>9.0999999999951342E-2</v>
      </c>
      <c r="H6" s="2" t="s">
        <v>11</v>
      </c>
      <c r="I6" s="4">
        <f>SQRT(SUMSQ(F2:F49)/COUNTA(F2:F49))</f>
        <v>5.5404384603864688E-2</v>
      </c>
    </row>
    <row r="7" spans="1:9" x14ac:dyDescent="0.25">
      <c r="A7" s="5" t="s">
        <v>21</v>
      </c>
      <c r="B7" s="5">
        <v>343269.08398200001</v>
      </c>
      <c r="C7" s="5">
        <v>4574007.821002</v>
      </c>
      <c r="D7" s="5">
        <v>374.21100000000001</v>
      </c>
      <c r="E7" s="6">
        <v>374.19299999999998</v>
      </c>
      <c r="F7" s="1">
        <f t="shared" si="0"/>
        <v>-1.8000000000029104E-2</v>
      </c>
      <c r="H7" s="2" t="s">
        <v>15</v>
      </c>
      <c r="I7" s="4">
        <f>_xlfn.PERCENTILE.EXC(F2:F49,0.95)</f>
        <v>0.1016499999999894</v>
      </c>
    </row>
    <row r="8" spans="1:9" x14ac:dyDescent="0.25">
      <c r="A8" s="5" t="s">
        <v>22</v>
      </c>
      <c r="B8" s="5">
        <v>342693.64198199997</v>
      </c>
      <c r="C8" s="5">
        <v>4546423.9690020001</v>
      </c>
      <c r="D8" s="5">
        <v>363.51900000000001</v>
      </c>
      <c r="E8" s="6">
        <v>363.43200000000002</v>
      </c>
      <c r="F8" s="1">
        <f t="shared" si="0"/>
        <v>-8.6999999999989086E-2</v>
      </c>
      <c r="H8" s="2" t="s">
        <v>12</v>
      </c>
      <c r="I8" s="4">
        <f>STDEV(F2:F49)</f>
        <v>5.3159230732361562E-2</v>
      </c>
    </row>
    <row r="9" spans="1:9" x14ac:dyDescent="0.25">
      <c r="A9" s="5" t="s">
        <v>23</v>
      </c>
      <c r="B9" s="5">
        <v>258545.292999</v>
      </c>
      <c r="C9" s="5">
        <v>4598003.2920000004</v>
      </c>
      <c r="D9" s="5">
        <v>306.13400000000001</v>
      </c>
      <c r="E9" s="6">
        <v>306.23700000000002</v>
      </c>
      <c r="F9" s="1">
        <f t="shared" si="0"/>
        <v>0.10300000000000864</v>
      </c>
      <c r="H9" s="2" t="s">
        <v>13</v>
      </c>
      <c r="I9" s="4">
        <f>KURT(F2:F49)</f>
        <v>-0.58374485687865674</v>
      </c>
    </row>
    <row r="10" spans="1:9" x14ac:dyDescent="0.25">
      <c r="A10" s="5" t="s">
        <v>24</v>
      </c>
      <c r="B10" s="5">
        <v>280969.41499700001</v>
      </c>
      <c r="C10" s="5">
        <v>4591647.3150000004</v>
      </c>
      <c r="D10" s="5">
        <v>331.21899999999999</v>
      </c>
      <c r="E10" s="6">
        <v>331.26</v>
      </c>
      <c r="F10" s="1">
        <f t="shared" si="0"/>
        <v>4.0999999999996817E-2</v>
      </c>
      <c r="H10" s="2" t="s">
        <v>14</v>
      </c>
      <c r="I10" s="4">
        <f>SKEW(F2:F49)</f>
        <v>-0.3170598939321711</v>
      </c>
    </row>
    <row r="11" spans="1:9" x14ac:dyDescent="0.25">
      <c r="A11" s="5" t="s">
        <v>25</v>
      </c>
      <c r="B11" s="5">
        <v>305281.77899399999</v>
      </c>
      <c r="C11" s="5">
        <v>4604111.0420009997</v>
      </c>
      <c r="D11" s="5">
        <v>354.05099999999999</v>
      </c>
      <c r="E11" s="6">
        <v>354.11200000000002</v>
      </c>
      <c r="F11" s="1">
        <f t="shared" si="0"/>
        <v>6.100000000003547E-2</v>
      </c>
    </row>
    <row r="12" spans="1:9" x14ac:dyDescent="0.25">
      <c r="A12" s="5" t="s">
        <v>26</v>
      </c>
      <c r="B12" s="5">
        <v>264002.281999</v>
      </c>
      <c r="C12" s="5">
        <v>4541136.5489999996</v>
      </c>
      <c r="D12" s="5">
        <v>291.12200000000001</v>
      </c>
      <c r="E12" s="6">
        <v>291.21600000000001</v>
      </c>
      <c r="F12" s="1">
        <f t="shared" si="0"/>
        <v>9.3999999999994088E-2</v>
      </c>
    </row>
    <row r="13" spans="1:9" x14ac:dyDescent="0.25">
      <c r="A13" s="5" t="s">
        <v>27</v>
      </c>
      <c r="B13" s="5">
        <v>274592.72199799999</v>
      </c>
      <c r="C13" s="5">
        <v>4531104.6500000004</v>
      </c>
      <c r="D13" s="5">
        <v>382.584</v>
      </c>
      <c r="E13" s="6">
        <v>382.524</v>
      </c>
      <c r="F13" s="1">
        <f t="shared" si="0"/>
        <v>-6.0000000000002274E-2</v>
      </c>
    </row>
    <row r="14" spans="1:9" x14ac:dyDescent="0.25">
      <c r="A14" s="5" t="s">
        <v>28</v>
      </c>
      <c r="B14" s="5">
        <v>266208.74199900002</v>
      </c>
      <c r="C14" s="5">
        <v>4525918.8820000002</v>
      </c>
      <c r="D14" s="5">
        <v>286.67099999999999</v>
      </c>
      <c r="E14" s="6">
        <v>286.70800000000003</v>
      </c>
      <c r="F14" s="1">
        <f t="shared" si="0"/>
        <v>3.7000000000034561E-2</v>
      </c>
    </row>
    <row r="15" spans="1:9" x14ac:dyDescent="0.25">
      <c r="A15" s="5" t="s">
        <v>29</v>
      </c>
      <c r="B15" s="5">
        <v>262631.93499899999</v>
      </c>
      <c r="C15" s="5">
        <v>4517745.5089999996</v>
      </c>
      <c r="D15" s="5">
        <v>283.91699999999997</v>
      </c>
      <c r="E15" s="6">
        <v>283.928</v>
      </c>
      <c r="F15" s="1">
        <f t="shared" si="0"/>
        <v>1.1000000000024102E-2</v>
      </c>
    </row>
    <row r="16" spans="1:9" x14ac:dyDescent="0.25">
      <c r="A16" s="5" t="s">
        <v>30</v>
      </c>
      <c r="B16" s="5">
        <v>268232.927998</v>
      </c>
      <c r="C16" s="5">
        <v>4571556.0760000004</v>
      </c>
      <c r="D16" s="5">
        <v>365.47199999999998</v>
      </c>
      <c r="E16" s="6">
        <v>365.47899999999998</v>
      </c>
      <c r="F16" s="1">
        <f t="shared" si="0"/>
        <v>7.0000000000050022E-3</v>
      </c>
    </row>
    <row r="17" spans="1:6" x14ac:dyDescent="0.25">
      <c r="A17" s="5" t="s">
        <v>31</v>
      </c>
      <c r="B17" s="5">
        <v>281785.04999700002</v>
      </c>
      <c r="C17" s="5">
        <v>4567741.0839999998</v>
      </c>
      <c r="D17" s="5">
        <v>379.20400000000001</v>
      </c>
      <c r="E17" s="6">
        <v>379.22300000000001</v>
      </c>
      <c r="F17" s="1">
        <f t="shared" si="0"/>
        <v>1.9000000000005457E-2</v>
      </c>
    </row>
    <row r="18" spans="1:6" x14ac:dyDescent="0.25">
      <c r="A18" s="5" t="s">
        <v>32</v>
      </c>
      <c r="B18" s="5">
        <v>302221.52199400001</v>
      </c>
      <c r="C18" s="5">
        <v>4584880.6880010003</v>
      </c>
      <c r="D18" s="5">
        <v>336.61</v>
      </c>
      <c r="E18" s="6">
        <v>336.63</v>
      </c>
      <c r="F18" s="1">
        <f t="shared" si="0"/>
        <v>1.999999999998181E-2</v>
      </c>
    </row>
    <row r="19" spans="1:6" x14ac:dyDescent="0.25">
      <c r="A19" s="5" t="s">
        <v>33</v>
      </c>
      <c r="B19" s="5">
        <v>357069.97297399997</v>
      </c>
      <c r="C19" s="5">
        <v>4548092.6780019999</v>
      </c>
      <c r="D19" s="5">
        <v>362.81799999999998</v>
      </c>
      <c r="E19" s="6">
        <v>362.86700000000002</v>
      </c>
      <c r="F19" s="1">
        <f t="shared" si="0"/>
        <v>4.9000000000035016E-2</v>
      </c>
    </row>
    <row r="20" spans="1:6" x14ac:dyDescent="0.25">
      <c r="A20" s="5" t="s">
        <v>34</v>
      </c>
      <c r="B20" s="5">
        <v>345215.643981</v>
      </c>
      <c r="C20" s="5">
        <v>4594402.1350020003</v>
      </c>
      <c r="D20" s="5">
        <v>388.89800000000002</v>
      </c>
      <c r="E20" s="6">
        <v>388.87799999999999</v>
      </c>
      <c r="F20" s="1">
        <f t="shared" si="0"/>
        <v>-2.0000000000038654E-2</v>
      </c>
    </row>
    <row r="21" spans="1:6" x14ac:dyDescent="0.25">
      <c r="A21" s="5" t="s">
        <v>35</v>
      </c>
      <c r="B21" s="5">
        <v>325159.078989</v>
      </c>
      <c r="C21" s="5">
        <v>4574848.8970010001</v>
      </c>
      <c r="D21" s="5">
        <v>359.61900000000003</v>
      </c>
      <c r="E21" s="6">
        <v>359.63200000000001</v>
      </c>
      <c r="F21" s="1">
        <f t="shared" si="0"/>
        <v>1.2999999999976808E-2</v>
      </c>
    </row>
    <row r="22" spans="1:6" x14ac:dyDescent="0.25">
      <c r="A22" s="5" t="s">
        <v>36</v>
      </c>
      <c r="B22" s="5">
        <v>328415.14198800002</v>
      </c>
      <c r="C22" s="5">
        <v>4556881.4680009997</v>
      </c>
      <c r="D22" s="5">
        <v>366.846</v>
      </c>
      <c r="E22" s="6">
        <v>366.87299999999999</v>
      </c>
      <c r="F22" s="1">
        <f t="shared" si="0"/>
        <v>2.6999999999986812E-2</v>
      </c>
    </row>
    <row r="23" spans="1:6" x14ac:dyDescent="0.25">
      <c r="A23" s="5" t="s">
        <v>37</v>
      </c>
      <c r="B23" s="5">
        <v>305857.21599400003</v>
      </c>
      <c r="C23" s="5">
        <v>4565519.3830009997</v>
      </c>
      <c r="D23" s="5">
        <v>357.67500000000001</v>
      </c>
      <c r="E23" s="6">
        <v>357.73399999999998</v>
      </c>
      <c r="F23" s="1">
        <f t="shared" si="0"/>
        <v>5.8999999999969077E-2</v>
      </c>
    </row>
    <row r="24" spans="1:6" x14ac:dyDescent="0.25">
      <c r="A24" s="5" t="s">
        <v>38</v>
      </c>
      <c r="B24" s="5">
        <v>308984.15399299999</v>
      </c>
      <c r="C24" s="5">
        <v>4532152.737001</v>
      </c>
      <c r="D24" s="5">
        <v>305.983</v>
      </c>
      <c r="E24" s="6">
        <v>305.91000000000003</v>
      </c>
      <c r="F24" s="1">
        <f t="shared" si="0"/>
        <v>-7.2999999999979082E-2</v>
      </c>
    </row>
    <row r="25" spans="1:6" x14ac:dyDescent="0.25">
      <c r="A25" s="5" t="s">
        <v>39</v>
      </c>
      <c r="B25" s="5">
        <v>299044.10199499998</v>
      </c>
      <c r="C25" s="5">
        <v>4575483.879001</v>
      </c>
      <c r="D25" s="5">
        <v>328.69900000000001</v>
      </c>
      <c r="E25" s="6">
        <v>328.762</v>
      </c>
      <c r="F25" s="1">
        <f t="shared" si="0"/>
        <v>6.2999999999988177E-2</v>
      </c>
    </row>
    <row r="26" spans="1:6" x14ac:dyDescent="0.25">
      <c r="A26" s="5" t="s">
        <v>40</v>
      </c>
      <c r="B26" s="5">
        <v>258996.746999</v>
      </c>
      <c r="C26" s="5">
        <v>4571635.7039999999</v>
      </c>
      <c r="D26" s="5">
        <v>299.88299999999998</v>
      </c>
      <c r="E26" s="6">
        <v>299.90699999999998</v>
      </c>
      <c r="F26" s="1">
        <f t="shared" si="0"/>
        <v>2.4000000000000909E-2</v>
      </c>
    </row>
    <row r="27" spans="1:6" x14ac:dyDescent="0.25">
      <c r="A27" s="5" t="s">
        <v>41</v>
      </c>
      <c r="B27" s="5">
        <v>260465.57399899999</v>
      </c>
      <c r="C27" s="5">
        <v>4565164.68</v>
      </c>
      <c r="D27" s="5">
        <v>297.33600000000001</v>
      </c>
      <c r="E27" s="6">
        <v>297.35199999999998</v>
      </c>
      <c r="F27" s="1">
        <f t="shared" si="0"/>
        <v>1.5999999999962711E-2</v>
      </c>
    </row>
    <row r="28" spans="1:6" x14ac:dyDescent="0.25">
      <c r="A28" s="5" t="s">
        <v>42</v>
      </c>
      <c r="B28" s="5">
        <v>291731.82199600001</v>
      </c>
      <c r="C28" s="5">
        <v>4553330.62</v>
      </c>
      <c r="D28" s="5">
        <v>315.36099999999999</v>
      </c>
      <c r="E28" s="6">
        <v>315.404</v>
      </c>
      <c r="F28" s="1">
        <f t="shared" si="0"/>
        <v>4.3000000000006366E-2</v>
      </c>
    </row>
    <row r="29" spans="1:6" x14ac:dyDescent="0.25">
      <c r="A29" s="5" t="s">
        <v>43</v>
      </c>
      <c r="B29" s="5">
        <v>330673.29898700002</v>
      </c>
      <c r="C29" s="5">
        <v>4585085.8770009996</v>
      </c>
      <c r="D29" s="5">
        <v>352.83699999999999</v>
      </c>
      <c r="E29" s="6">
        <v>352.76900000000001</v>
      </c>
      <c r="F29" s="1">
        <f t="shared" si="0"/>
        <v>-6.7999999999983629E-2</v>
      </c>
    </row>
    <row r="30" spans="1:6" x14ac:dyDescent="0.25">
      <c r="A30" s="5" t="s">
        <v>44</v>
      </c>
      <c r="B30" s="5">
        <v>351982.41697700002</v>
      </c>
      <c r="C30" s="5">
        <v>4590545.8900020001</v>
      </c>
      <c r="D30" s="5">
        <v>419.38299999999998</v>
      </c>
      <c r="E30" s="6">
        <v>419.41500000000002</v>
      </c>
      <c r="F30" s="1">
        <f t="shared" si="0"/>
        <v>3.2000000000039108E-2</v>
      </c>
    </row>
    <row r="31" spans="1:6" x14ac:dyDescent="0.25">
      <c r="A31" s="5" t="s">
        <v>45</v>
      </c>
      <c r="B31" s="5">
        <v>344677.899981</v>
      </c>
      <c r="C31" s="5">
        <v>4564397.8570020003</v>
      </c>
      <c r="D31" s="5">
        <v>368.62900000000002</v>
      </c>
      <c r="E31" s="6">
        <v>368.65600000000001</v>
      </c>
      <c r="F31" s="1">
        <f t="shared" si="0"/>
        <v>2.6999999999986812E-2</v>
      </c>
    </row>
    <row r="32" spans="1:6" x14ac:dyDescent="0.25">
      <c r="A32" s="5" t="s">
        <v>46</v>
      </c>
      <c r="B32" s="5">
        <v>344377.572981</v>
      </c>
      <c r="C32" s="5">
        <v>4562866.2280019997</v>
      </c>
      <c r="D32" s="5">
        <v>384.08699999999999</v>
      </c>
      <c r="E32" s="6">
        <v>384.07299999999998</v>
      </c>
      <c r="F32" s="1">
        <f t="shared" si="0"/>
        <v>-1.4000000000010004E-2</v>
      </c>
    </row>
    <row r="33" spans="1:6" x14ac:dyDescent="0.25">
      <c r="A33" s="5" t="s">
        <v>47</v>
      </c>
      <c r="B33" s="5">
        <v>352482.59397699998</v>
      </c>
      <c r="C33" s="5">
        <v>4545979.5330020003</v>
      </c>
      <c r="D33" s="5">
        <v>363.33199999999999</v>
      </c>
      <c r="E33" s="6">
        <v>363.36700000000002</v>
      </c>
      <c r="F33" s="1">
        <f t="shared" si="0"/>
        <v>3.5000000000025011E-2</v>
      </c>
    </row>
    <row r="34" spans="1:6" x14ac:dyDescent="0.25">
      <c r="A34" s="5" t="s">
        <v>48</v>
      </c>
      <c r="B34" s="5">
        <v>358051.01497299998</v>
      </c>
      <c r="C34" s="5">
        <v>4509801.8310019998</v>
      </c>
      <c r="D34" s="5">
        <v>368.18200000000002</v>
      </c>
      <c r="E34" s="6">
        <v>368.23500000000001</v>
      </c>
      <c r="F34" s="1">
        <f t="shared" si="0"/>
        <v>5.2999999999997272E-2</v>
      </c>
    </row>
    <row r="35" spans="1:6" x14ac:dyDescent="0.25">
      <c r="A35" s="5" t="s">
        <v>49</v>
      </c>
      <c r="B35" s="5">
        <v>369549.68496500002</v>
      </c>
      <c r="C35" s="5">
        <v>4521799.1980029996</v>
      </c>
      <c r="D35" s="5">
        <v>374.983</v>
      </c>
      <c r="E35" s="6">
        <v>375.08600000000001</v>
      </c>
      <c r="F35" s="1">
        <f t="shared" si="0"/>
        <v>0.10300000000000864</v>
      </c>
    </row>
    <row r="36" spans="1:6" x14ac:dyDescent="0.25">
      <c r="A36" s="5" t="s">
        <v>50</v>
      </c>
      <c r="B36" s="5">
        <v>375150.71295999998</v>
      </c>
      <c r="C36" s="5">
        <v>4497214.1750039998</v>
      </c>
      <c r="D36" s="5">
        <v>344.12900000000002</v>
      </c>
      <c r="E36" s="6">
        <v>344.04300000000001</v>
      </c>
      <c r="F36" s="1">
        <f t="shared" si="0"/>
        <v>-8.6000000000012733E-2</v>
      </c>
    </row>
    <row r="37" spans="1:6" x14ac:dyDescent="0.25">
      <c r="A37" s="5" t="s">
        <v>51</v>
      </c>
      <c r="B37" s="5">
        <v>371668.913963</v>
      </c>
      <c r="C37" s="5">
        <v>4505363.4050030001</v>
      </c>
      <c r="D37" s="5">
        <v>365.61700000000002</v>
      </c>
      <c r="E37" s="6">
        <v>365.59</v>
      </c>
      <c r="F37" s="1">
        <f t="shared" si="0"/>
        <v>-2.7000000000043656E-2</v>
      </c>
    </row>
    <row r="38" spans="1:6" x14ac:dyDescent="0.25">
      <c r="A38" s="5" t="s">
        <v>52</v>
      </c>
      <c r="B38" s="5">
        <v>355193.80997499998</v>
      </c>
      <c r="C38" s="5">
        <v>4504230.9240020001</v>
      </c>
      <c r="D38" s="5">
        <v>352.89699999999999</v>
      </c>
      <c r="E38" s="6">
        <v>352.98500000000001</v>
      </c>
      <c r="F38" s="1">
        <f t="shared" si="0"/>
        <v>8.8000000000022283E-2</v>
      </c>
    </row>
    <row r="39" spans="1:6" x14ac:dyDescent="0.25">
      <c r="A39" s="5" t="s">
        <v>53</v>
      </c>
      <c r="B39" s="5">
        <v>332044.60798600002</v>
      </c>
      <c r="C39" s="5">
        <v>4514370.4890010003</v>
      </c>
      <c r="D39" s="5">
        <v>300.61900000000003</v>
      </c>
      <c r="E39" s="6">
        <v>300.68299999999999</v>
      </c>
      <c r="F39" s="1">
        <f t="shared" si="0"/>
        <v>6.399999999996453E-2</v>
      </c>
    </row>
    <row r="40" spans="1:6" x14ac:dyDescent="0.25">
      <c r="A40" s="5" t="s">
        <v>54</v>
      </c>
      <c r="B40" s="5">
        <v>333841.13998600002</v>
      </c>
      <c r="C40" s="5">
        <v>4496977.237001</v>
      </c>
      <c r="D40" s="5">
        <v>318.82499999999999</v>
      </c>
      <c r="E40" s="6">
        <v>318.8</v>
      </c>
      <c r="F40" s="1">
        <f t="shared" si="0"/>
        <v>-2.4999999999977263E-2</v>
      </c>
    </row>
    <row r="41" spans="1:6" x14ac:dyDescent="0.25">
      <c r="A41" s="5" t="s">
        <v>55</v>
      </c>
      <c r="B41" s="5">
        <v>312355.42099200003</v>
      </c>
      <c r="C41" s="5">
        <v>4512554.8020010004</v>
      </c>
      <c r="D41" s="5">
        <v>338.995</v>
      </c>
      <c r="E41" s="6">
        <v>338.911</v>
      </c>
      <c r="F41" s="1">
        <f t="shared" si="0"/>
        <v>-8.4000000000003183E-2</v>
      </c>
    </row>
    <row r="42" spans="1:6" x14ac:dyDescent="0.25">
      <c r="A42" s="5" t="s">
        <v>56</v>
      </c>
      <c r="B42" s="5">
        <v>281147.888997</v>
      </c>
      <c r="C42" s="5">
        <v>4507310.608</v>
      </c>
      <c r="D42" s="5">
        <v>283.15800000000002</v>
      </c>
      <c r="E42" s="6">
        <v>283.25200000000001</v>
      </c>
      <c r="F42" s="1">
        <f t="shared" si="0"/>
        <v>9.3999999999994088E-2</v>
      </c>
    </row>
    <row r="43" spans="1:6" x14ac:dyDescent="0.25">
      <c r="A43" s="5" t="s">
        <v>57</v>
      </c>
      <c r="B43" s="5">
        <v>273652.67999799998</v>
      </c>
      <c r="C43" s="5">
        <v>4506909.88</v>
      </c>
      <c r="D43" s="5">
        <v>362.96100000000001</v>
      </c>
      <c r="E43" s="6">
        <v>362.96800000000002</v>
      </c>
      <c r="F43" s="1">
        <f t="shared" si="0"/>
        <v>7.0000000000050022E-3</v>
      </c>
    </row>
    <row r="44" spans="1:6" x14ac:dyDescent="0.25">
      <c r="A44" s="5" t="s">
        <v>58</v>
      </c>
      <c r="B44" s="5">
        <v>327898.48698799999</v>
      </c>
      <c r="C44" s="5">
        <v>4537802.5990009997</v>
      </c>
      <c r="D44" s="5">
        <v>380.42</v>
      </c>
      <c r="E44" s="6">
        <v>380.46499999999997</v>
      </c>
      <c r="F44" s="1">
        <f t="shared" si="0"/>
        <v>4.4999999999959073E-2</v>
      </c>
    </row>
    <row r="45" spans="1:6" x14ac:dyDescent="0.25">
      <c r="A45" s="5" t="s">
        <v>59</v>
      </c>
      <c r="B45" s="5">
        <v>375557.47695899999</v>
      </c>
      <c r="C45" s="5">
        <v>4556238.2140039997</v>
      </c>
      <c r="D45" s="5">
        <v>395.73</v>
      </c>
      <c r="E45" s="6">
        <v>395.79399999999998</v>
      </c>
      <c r="F45" s="1">
        <f t="shared" si="0"/>
        <v>6.399999999996453E-2</v>
      </c>
    </row>
    <row r="46" spans="1:6" x14ac:dyDescent="0.25">
      <c r="A46" s="5" t="s">
        <v>60</v>
      </c>
      <c r="B46" s="5">
        <v>354158.93097599997</v>
      </c>
      <c r="C46" s="5">
        <v>4538302.4980020002</v>
      </c>
      <c r="D46" s="5">
        <v>338.12799999999999</v>
      </c>
      <c r="E46" s="6">
        <v>338.12400000000002</v>
      </c>
      <c r="F46" s="1">
        <f t="shared" si="0"/>
        <v>-3.999999999962256E-3</v>
      </c>
    </row>
    <row r="47" spans="1:6" x14ac:dyDescent="0.25">
      <c r="A47" s="5" t="s">
        <v>61</v>
      </c>
      <c r="B47" s="5">
        <v>316584.02499100001</v>
      </c>
      <c r="C47" s="5">
        <v>4542863.0650009997</v>
      </c>
      <c r="D47" s="5">
        <v>353.60399999999998</v>
      </c>
      <c r="E47" s="6">
        <v>353.59199999999998</v>
      </c>
      <c r="F47" s="1">
        <f t="shared" si="0"/>
        <v>-1.2000000000000455E-2</v>
      </c>
    </row>
    <row r="48" spans="1:6" x14ac:dyDescent="0.25">
      <c r="A48" s="5" t="s">
        <v>62</v>
      </c>
      <c r="B48" s="5">
        <v>289862.82099600002</v>
      </c>
      <c r="C48" s="5">
        <v>4544409.949</v>
      </c>
      <c r="D48" s="5">
        <v>305.38499999999999</v>
      </c>
      <c r="E48" s="6">
        <v>305.41800000000001</v>
      </c>
      <c r="F48" s="1">
        <f t="shared" si="0"/>
        <v>3.3000000000015461E-2</v>
      </c>
    </row>
    <row r="49" spans="1:6" x14ac:dyDescent="0.25">
      <c r="A49" s="5" t="s">
        <v>63</v>
      </c>
      <c r="B49" s="5">
        <v>270119.10799799999</v>
      </c>
      <c r="C49" s="5">
        <v>4548062.5190000003</v>
      </c>
      <c r="D49" s="5">
        <v>304.108</v>
      </c>
      <c r="E49" s="6">
        <v>304.05900000000003</v>
      </c>
      <c r="F49" s="1">
        <f t="shared" si="0"/>
        <v>-4.8999999999978172E-2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VVA_DEM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2020-06-15T16:23:42Z</dcterms:created>
  <dcterms:modified xsi:type="dcterms:W3CDTF">2021-11-23T17:56:50Z</dcterms:modified>
</cp:coreProperties>
</file>