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0" windowWidth="12045" windowHeight="11775"/>
  </bookViews>
  <sheets>
    <sheet name="VVA" sheetId="1" r:id="rId1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" i="1"/>
  <c r="I10" i="1" l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<sst xmlns="http://schemas.openxmlformats.org/spreadsheetml/2006/main" count="64" uniqueCount="64">
  <si>
    <t>Point</t>
  </si>
  <si>
    <t>Easting</t>
  </si>
  <si>
    <t>Northing</t>
  </si>
  <si>
    <t>dZ</t>
  </si>
  <si>
    <t>Measure_Z</t>
  </si>
  <si>
    <t>Survey_Z</t>
  </si>
  <si>
    <t>Min</t>
  </si>
  <si>
    <t>Max</t>
  </si>
  <si>
    <t>Mean</t>
  </si>
  <si>
    <t>Median</t>
  </si>
  <si>
    <t>RMSEz</t>
  </si>
  <si>
    <t>Std Dev</t>
  </si>
  <si>
    <t>Kurtosis</t>
  </si>
  <si>
    <t>Skew</t>
  </si>
  <si>
    <t>Stats (meters)</t>
  </si>
  <si>
    <t>95th Percentile</t>
  </si>
  <si>
    <t xml:space="preserve">VVA1560 </t>
  </si>
  <si>
    <t xml:space="preserve">VVA1556 </t>
  </si>
  <si>
    <t xml:space="preserve">VVA1555 </t>
  </si>
  <si>
    <t xml:space="preserve">VVA1554 </t>
  </si>
  <si>
    <t xml:space="preserve">VVA1553 </t>
  </si>
  <si>
    <t xml:space="preserve">VVA1551 </t>
  </si>
  <si>
    <t xml:space="preserve">VVA1540 </t>
  </si>
  <si>
    <t xml:space="preserve">VVA1454 </t>
  </si>
  <si>
    <t xml:space="preserve">VVA1441 </t>
  </si>
  <si>
    <t xml:space="preserve">VVA1440 </t>
  </si>
  <si>
    <t xml:space="preserve">VVA1439 </t>
  </si>
  <si>
    <t xml:space="preserve">VVA1438 </t>
  </si>
  <si>
    <t xml:space="preserve">VVA1437 </t>
  </si>
  <si>
    <t xml:space="preserve">VVA1436 </t>
  </si>
  <si>
    <t xml:space="preserve">VVA1435 </t>
  </si>
  <si>
    <t xml:space="preserve">VVA1434 </t>
  </si>
  <si>
    <t xml:space="preserve">VVA1433 </t>
  </si>
  <si>
    <t xml:space="preserve">VVA1432 </t>
  </si>
  <si>
    <t xml:space="preserve">VVA1431 </t>
  </si>
  <si>
    <t xml:space="preserve">VVA1430 </t>
  </si>
  <si>
    <t xml:space="preserve">VVA1429 </t>
  </si>
  <si>
    <t xml:space="preserve">VVA1428 </t>
  </si>
  <si>
    <t xml:space="preserve">VVA1427 </t>
  </si>
  <si>
    <t xml:space="preserve">VVA1426 </t>
  </si>
  <si>
    <t xml:space="preserve">VVA1425 </t>
  </si>
  <si>
    <t xml:space="preserve">VVA1424 </t>
  </si>
  <si>
    <t xml:space="preserve">VVA1423 </t>
  </si>
  <si>
    <t xml:space="preserve">VVA1422 </t>
  </si>
  <si>
    <t xml:space="preserve">VVA1421 </t>
  </si>
  <si>
    <t>VVA1420A</t>
  </si>
  <si>
    <t xml:space="preserve">VVA1420 </t>
  </si>
  <si>
    <t xml:space="preserve">VVA1419 </t>
  </si>
  <si>
    <t xml:space="preserve">VVA1418 </t>
  </si>
  <si>
    <t xml:space="preserve">VVA1417 </t>
  </si>
  <si>
    <t xml:space="preserve">VVA1416 </t>
  </si>
  <si>
    <t xml:space="preserve">VVA1415 </t>
  </si>
  <si>
    <t xml:space="preserve">VVA1414 </t>
  </si>
  <si>
    <t xml:space="preserve">VVA1413 </t>
  </si>
  <si>
    <t xml:space="preserve">VVA1412 </t>
  </si>
  <si>
    <t xml:space="preserve">VVA1411 </t>
  </si>
  <si>
    <t xml:space="preserve">VVA1409 </t>
  </si>
  <si>
    <t xml:space="preserve">VVA1408 </t>
  </si>
  <si>
    <t xml:space="preserve">VVA1407 </t>
  </si>
  <si>
    <t xml:space="preserve">VVA1406 </t>
  </si>
  <si>
    <t xml:space="preserve">VVA1405 </t>
  </si>
  <si>
    <t xml:space="preserve">VVA1404 </t>
  </si>
  <si>
    <t xml:space="preserve">VVA1403 </t>
  </si>
  <si>
    <t xml:space="preserve">VVA1402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</si>
</sst>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16" fillId="0" borderId="10" xfId="0" applyFont="1" applyBorder="1"/>
    <xf numFmtId="0" fontId="0" fillId="0" borderId="11" xfId="0" applyBorder="1"/>
    <xf numFmtId="164" fontId="0" fillId="0" borderId="1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I10" activeCellId="1" sqref="I9 I10"/>
    </sheetView>
  </sheetViews>
  <sheetFormatPr defaultRowHeight="15" x14ac:dyDescent="0.25"/>
  <cols>
    <col min="2" max="2" width="10.5703125" bestFit="1" customWidth="1"/>
    <col min="3" max="3" width="11.5703125" bestFit="1" customWidth="1"/>
    <col min="4" max="4" width="9.28515625" bestFit="1" customWidth="1"/>
    <col min="5" max="5" width="10.7109375" bestFit="1" customWidth="1"/>
    <col min="8" max="8" width="15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5</v>
      </c>
      <c r="E1" t="s">
        <v>4</v>
      </c>
      <c r="F1" t="s">
        <v>3</v>
      </c>
      <c r="H1" s="2" t="s">
        <v>14</v>
      </c>
      <c r="I1" s="3"/>
    </row>
    <row r="2" spans="1:9" x14ac:dyDescent="0.25">
      <c r="A2" t="s">
        <v>16</v>
      </c>
      <c r="B2" s="1">
        <v>373883.45199999999</v>
      </c>
      <c r="C2" s="1">
        <v>4537525.7010000004</v>
      </c>
      <c r="D2" s="1">
        <v>370.17200000000003</v>
      </c>
      <c r="E2" s="1">
        <v>370.18</v>
      </c>
      <c r="F2" s="1">
        <f>(E2-D2)</f>
        <v>7.9999999999813554E-3</v>
      </c>
      <c r="H2" s="2" t="s">
        <v>6</v>
      </c>
      <c r="I2" s="4">
        <f>MIN(F2:F49)</f>
        <v>-9.9000000000046384E-2</v>
      </c>
    </row>
    <row r="3" spans="1:9" x14ac:dyDescent="0.25">
      <c r="A3" t="s">
        <v>17</v>
      </c>
      <c r="B3" s="1">
        <v>342304.64899999998</v>
      </c>
      <c r="C3" s="1">
        <v>4529425.1869999999</v>
      </c>
      <c r="D3" s="1">
        <v>350.23500000000001</v>
      </c>
      <c r="E3" s="1">
        <v>350.35</v>
      </c>
      <c r="F3" s="1">
        <f t="shared" ref="F3:F49" si="0">(E3-D3)</f>
        <v>0.11500000000000909</v>
      </c>
      <c r="H3" s="2" t="s">
        <v>7</v>
      </c>
      <c r="I3" s="4">
        <f>MAX(F2:F49)</f>
        <v>0.11500000000000909</v>
      </c>
    </row>
    <row r="4" spans="1:9" x14ac:dyDescent="0.25">
      <c r="A4" t="s">
        <v>18</v>
      </c>
      <c r="B4" s="1">
        <v>310982.38299999997</v>
      </c>
      <c r="C4" s="1">
        <v>4503149.5029999996</v>
      </c>
      <c r="D4" s="1">
        <v>323.983</v>
      </c>
      <c r="E4" s="1">
        <v>323.93</v>
      </c>
      <c r="F4" s="1">
        <f t="shared" si="0"/>
        <v>-5.2999999999997272E-2</v>
      </c>
      <c r="H4" s="2" t="s">
        <v>8</v>
      </c>
      <c r="I4" s="4">
        <f>AVERAGE(F2:F49)</f>
        <v>1.4437499999998474E-2</v>
      </c>
    </row>
    <row r="5" spans="1:9" x14ac:dyDescent="0.25">
      <c r="A5" t="s">
        <v>19</v>
      </c>
      <c r="B5" s="1">
        <v>268505.022</v>
      </c>
      <c r="C5" s="1">
        <v>4497172.3020000001</v>
      </c>
      <c r="D5" s="1">
        <v>278.23599999999999</v>
      </c>
      <c r="E5" s="1">
        <v>278.23</v>
      </c>
      <c r="F5" s="1">
        <f t="shared" si="0"/>
        <v>-5.9999999999718057E-3</v>
      </c>
      <c r="H5" s="2" t="s">
        <v>9</v>
      </c>
      <c r="I5" s="4">
        <f>MEDIAN(F2:F49)</f>
        <v>1.5000000000014779E-2</v>
      </c>
    </row>
    <row r="6" spans="1:9" x14ac:dyDescent="0.25">
      <c r="A6" t="s">
        <v>20</v>
      </c>
      <c r="B6" s="1">
        <v>297459.18099999998</v>
      </c>
      <c r="C6" s="1">
        <v>4494963.4189999998</v>
      </c>
      <c r="D6" s="1">
        <v>319.85000000000002</v>
      </c>
      <c r="E6" s="1">
        <v>319.94</v>
      </c>
      <c r="F6" s="1">
        <f t="shared" si="0"/>
        <v>8.9999999999974989E-2</v>
      </c>
      <c r="H6" s="2" t="s">
        <v>10</v>
      </c>
      <c r="I6" s="4">
        <f>SQRT(SUMSQ(F2:F49)/COUNTA(F2:F49))</f>
        <v>5.5912692357521158E-2</v>
      </c>
    </row>
    <row r="7" spans="1:9" x14ac:dyDescent="0.25">
      <c r="A7" t="s">
        <v>21</v>
      </c>
      <c r="B7" s="1">
        <v>343269.08399999997</v>
      </c>
      <c r="C7" s="1">
        <v>4574007.8210000005</v>
      </c>
      <c r="D7" s="1">
        <v>374.21100000000001</v>
      </c>
      <c r="E7" s="1">
        <v>374.2</v>
      </c>
      <c r="F7" s="1">
        <f t="shared" si="0"/>
        <v>-1.1000000000024102E-2</v>
      </c>
      <c r="H7" s="2" t="s">
        <v>15</v>
      </c>
      <c r="I7" s="4">
        <f>_xlfn.PERCENTILE.EXC(F2:F49,0.95)</f>
        <v>0.10474999999997293</v>
      </c>
    </row>
    <row r="8" spans="1:9" x14ac:dyDescent="0.25">
      <c r="A8" t="s">
        <v>22</v>
      </c>
      <c r="B8" s="1">
        <v>342693.64199999999</v>
      </c>
      <c r="C8" s="1">
        <v>4546423.9689999996</v>
      </c>
      <c r="D8" s="1">
        <v>363.51900000000001</v>
      </c>
      <c r="E8" s="1">
        <v>363.45</v>
      </c>
      <c r="F8" s="1">
        <f t="shared" si="0"/>
        <v>-6.9000000000016826E-2</v>
      </c>
      <c r="H8" s="2" t="s">
        <v>11</v>
      </c>
      <c r="I8" s="4">
        <f>STDEV(F2:F49)</f>
        <v>5.4588170431550613E-2</v>
      </c>
    </row>
    <row r="9" spans="1:9" x14ac:dyDescent="0.25">
      <c r="A9" t="s">
        <v>23</v>
      </c>
      <c r="B9" s="1">
        <v>258545.29300000001</v>
      </c>
      <c r="C9" s="1">
        <v>4598003.2920000004</v>
      </c>
      <c r="D9" s="1">
        <v>306.13400000000001</v>
      </c>
      <c r="E9" s="1">
        <v>306.20999999999998</v>
      </c>
      <c r="F9" s="1">
        <f t="shared" si="0"/>
        <v>7.5999999999964984E-2</v>
      </c>
      <c r="H9" s="2" t="s">
        <v>12</v>
      </c>
      <c r="I9" s="4">
        <f>KURT(F2:F49)</f>
        <v>-0.57382776410318392</v>
      </c>
    </row>
    <row r="10" spans="1:9" x14ac:dyDescent="0.25">
      <c r="A10" t="s">
        <v>24</v>
      </c>
      <c r="B10" s="1">
        <v>280969.41499999998</v>
      </c>
      <c r="C10" s="1">
        <v>4591647.3150000004</v>
      </c>
      <c r="D10" s="1">
        <v>331.21899999999999</v>
      </c>
      <c r="E10" s="1">
        <v>331.25</v>
      </c>
      <c r="F10" s="1">
        <f t="shared" si="0"/>
        <v>3.1000000000005912E-2</v>
      </c>
      <c r="H10" s="2" t="s">
        <v>13</v>
      </c>
      <c r="I10" s="4">
        <f>SKEW(F2:F49)</f>
        <v>-0.27224398800357391</v>
      </c>
    </row>
    <row r="11" spans="1:9" x14ac:dyDescent="0.25">
      <c r="A11" t="s">
        <v>25</v>
      </c>
      <c r="B11" s="1">
        <v>305281.77899999998</v>
      </c>
      <c r="C11" s="1">
        <v>4604111.0420000004</v>
      </c>
      <c r="D11" s="1">
        <v>354.05099999999999</v>
      </c>
      <c r="E11" s="1">
        <v>354.13</v>
      </c>
      <c r="F11" s="1">
        <f t="shared" si="0"/>
        <v>7.9000000000007731E-2</v>
      </c>
    </row>
    <row r="12" spans="1:9" x14ac:dyDescent="0.25">
      <c r="A12" t="s">
        <v>26</v>
      </c>
      <c r="B12" s="1">
        <v>264002.28200000001</v>
      </c>
      <c r="C12" s="1">
        <v>4541136.5489999996</v>
      </c>
      <c r="D12" s="1">
        <v>291.12200000000001</v>
      </c>
      <c r="E12" s="1">
        <v>291.2</v>
      </c>
      <c r="F12" s="1">
        <f t="shared" si="0"/>
        <v>7.7999999999974534E-2</v>
      </c>
    </row>
    <row r="13" spans="1:9" x14ac:dyDescent="0.25">
      <c r="A13" t="s">
        <v>27</v>
      </c>
      <c r="B13" s="1">
        <v>274592.72200000001</v>
      </c>
      <c r="C13" s="1">
        <v>4531104.6500000004</v>
      </c>
      <c r="D13" s="1">
        <v>382.584</v>
      </c>
      <c r="E13" s="1">
        <v>382.5</v>
      </c>
      <c r="F13" s="1">
        <f t="shared" si="0"/>
        <v>-8.4000000000003183E-2</v>
      </c>
    </row>
    <row r="14" spans="1:9" x14ac:dyDescent="0.25">
      <c r="A14" t="s">
        <v>28</v>
      </c>
      <c r="B14" s="1">
        <v>266208.74200000003</v>
      </c>
      <c r="C14" s="1">
        <v>4525918.8820000002</v>
      </c>
      <c r="D14" s="1">
        <v>286.67099999999999</v>
      </c>
      <c r="E14" s="1">
        <v>286.72000000000003</v>
      </c>
      <c r="F14" s="1">
        <f t="shared" si="0"/>
        <v>4.9000000000035016E-2</v>
      </c>
    </row>
    <row r="15" spans="1:9" x14ac:dyDescent="0.25">
      <c r="A15" t="s">
        <v>29</v>
      </c>
      <c r="B15" s="1">
        <v>262631.935</v>
      </c>
      <c r="C15" s="1">
        <v>4517745.5089999996</v>
      </c>
      <c r="D15" s="1">
        <v>283.91699999999997</v>
      </c>
      <c r="E15" s="1">
        <v>283.93</v>
      </c>
      <c r="F15" s="1">
        <f t="shared" si="0"/>
        <v>1.3000000000033651E-2</v>
      </c>
    </row>
    <row r="16" spans="1:9" x14ac:dyDescent="0.25">
      <c r="A16" t="s">
        <v>30</v>
      </c>
      <c r="B16" s="1">
        <v>268232.92800000001</v>
      </c>
      <c r="C16" s="1">
        <v>4571556.0760000004</v>
      </c>
      <c r="D16" s="1">
        <v>365.47199999999998</v>
      </c>
      <c r="E16" s="1">
        <v>365.48</v>
      </c>
      <c r="F16" s="1">
        <f t="shared" si="0"/>
        <v>8.0000000000381988E-3</v>
      </c>
    </row>
    <row r="17" spans="1:6" x14ac:dyDescent="0.25">
      <c r="A17" t="s">
        <v>31</v>
      </c>
      <c r="B17" s="1">
        <v>281785.05</v>
      </c>
      <c r="C17" s="1">
        <v>4567741.0839999998</v>
      </c>
      <c r="D17" s="1">
        <v>379.20400000000001</v>
      </c>
      <c r="E17" s="1">
        <v>379.22</v>
      </c>
      <c r="F17" s="1">
        <f t="shared" si="0"/>
        <v>1.6000000000019554E-2</v>
      </c>
    </row>
    <row r="18" spans="1:6" x14ac:dyDescent="0.25">
      <c r="A18" t="s">
        <v>32</v>
      </c>
      <c r="B18" s="1">
        <v>302221.522</v>
      </c>
      <c r="C18" s="1">
        <v>4584880.6880000001</v>
      </c>
      <c r="D18" s="1">
        <v>336.61</v>
      </c>
      <c r="E18" s="1">
        <v>336.63</v>
      </c>
      <c r="F18" s="1">
        <f t="shared" si="0"/>
        <v>1.999999999998181E-2</v>
      </c>
    </row>
    <row r="19" spans="1:6" x14ac:dyDescent="0.25">
      <c r="A19" t="s">
        <v>33</v>
      </c>
      <c r="B19" s="1">
        <v>357069.973</v>
      </c>
      <c r="C19" s="1">
        <v>4548092.6780000003</v>
      </c>
      <c r="D19" s="1">
        <v>362.81799999999998</v>
      </c>
      <c r="E19" s="1">
        <v>362.88</v>
      </c>
      <c r="F19" s="1">
        <f t="shared" si="0"/>
        <v>6.2000000000011823E-2</v>
      </c>
    </row>
    <row r="20" spans="1:6" x14ac:dyDescent="0.25">
      <c r="A20" t="s">
        <v>34</v>
      </c>
      <c r="B20" s="1">
        <v>345215.64399999997</v>
      </c>
      <c r="C20" s="1">
        <v>4594402.1349999998</v>
      </c>
      <c r="D20" s="1">
        <v>388.89800000000002</v>
      </c>
      <c r="E20" s="1">
        <v>388.88</v>
      </c>
      <c r="F20" s="1">
        <f t="shared" si="0"/>
        <v>-1.8000000000029104E-2</v>
      </c>
    </row>
    <row r="21" spans="1:6" x14ac:dyDescent="0.25">
      <c r="A21" t="s">
        <v>35</v>
      </c>
      <c r="B21" s="1">
        <v>325159.07900000003</v>
      </c>
      <c r="C21" s="1">
        <v>4574848.8969999999</v>
      </c>
      <c r="D21" s="1">
        <v>359.61900000000003</v>
      </c>
      <c r="E21" s="1">
        <v>359.62</v>
      </c>
      <c r="F21" s="1">
        <f t="shared" si="0"/>
        <v>9.9999999997635314E-4</v>
      </c>
    </row>
    <row r="22" spans="1:6" x14ac:dyDescent="0.25">
      <c r="A22" t="s">
        <v>36</v>
      </c>
      <c r="B22" s="1">
        <v>328415.14199999999</v>
      </c>
      <c r="C22" s="1">
        <v>4556881.4680000003</v>
      </c>
      <c r="D22" s="1">
        <v>366.846</v>
      </c>
      <c r="E22" s="1">
        <v>366.86</v>
      </c>
      <c r="F22" s="1">
        <f t="shared" si="0"/>
        <v>1.4000000000010004E-2</v>
      </c>
    </row>
    <row r="23" spans="1:6" x14ac:dyDescent="0.25">
      <c r="A23" t="s">
        <v>37</v>
      </c>
      <c r="B23" s="1">
        <v>305857.21600000001</v>
      </c>
      <c r="C23" s="1">
        <v>4565519.3830000004</v>
      </c>
      <c r="D23" s="1">
        <v>357.67500000000001</v>
      </c>
      <c r="E23" s="1">
        <v>357.73</v>
      </c>
      <c r="F23" s="1">
        <f t="shared" si="0"/>
        <v>5.5000000000006821E-2</v>
      </c>
    </row>
    <row r="24" spans="1:6" x14ac:dyDescent="0.25">
      <c r="A24" t="s">
        <v>38</v>
      </c>
      <c r="B24" s="1">
        <v>308984.15399999998</v>
      </c>
      <c r="C24" s="1">
        <v>4532152.7369999997</v>
      </c>
      <c r="D24" s="1">
        <v>305.983</v>
      </c>
      <c r="E24" s="1">
        <v>305.93</v>
      </c>
      <c r="F24" s="1">
        <f t="shared" si="0"/>
        <v>-5.2999999999997272E-2</v>
      </c>
    </row>
    <row r="25" spans="1:6" x14ac:dyDescent="0.25">
      <c r="A25" t="s">
        <v>39</v>
      </c>
      <c r="B25" s="1">
        <v>299044.10200000001</v>
      </c>
      <c r="C25" s="1">
        <v>4575483.8789999997</v>
      </c>
      <c r="D25" s="1">
        <v>328.69900000000001</v>
      </c>
      <c r="E25" s="1">
        <v>328.74</v>
      </c>
      <c r="F25" s="1">
        <f t="shared" si="0"/>
        <v>4.0999999999996817E-2</v>
      </c>
    </row>
    <row r="26" spans="1:6" x14ac:dyDescent="0.25">
      <c r="A26" t="s">
        <v>40</v>
      </c>
      <c r="B26" s="1">
        <v>258996.747</v>
      </c>
      <c r="C26" s="1">
        <v>4571635.7039999999</v>
      </c>
      <c r="D26" s="1">
        <v>299.88299999999998</v>
      </c>
      <c r="E26" s="1">
        <v>299.91000000000003</v>
      </c>
      <c r="F26" s="1">
        <f t="shared" si="0"/>
        <v>2.7000000000043656E-2</v>
      </c>
    </row>
    <row r="27" spans="1:6" x14ac:dyDescent="0.25">
      <c r="A27" t="s">
        <v>41</v>
      </c>
      <c r="B27" s="1">
        <v>260465.57399999999</v>
      </c>
      <c r="C27" s="1">
        <v>4565164.68</v>
      </c>
      <c r="D27" s="1">
        <v>297.33600000000001</v>
      </c>
      <c r="E27" s="1">
        <v>297.29000000000002</v>
      </c>
      <c r="F27" s="1">
        <f t="shared" si="0"/>
        <v>-4.5999999999992269E-2</v>
      </c>
    </row>
    <row r="28" spans="1:6" x14ac:dyDescent="0.25">
      <c r="A28" t="s">
        <v>42</v>
      </c>
      <c r="B28" s="1">
        <v>291731.82199999999</v>
      </c>
      <c r="C28" s="1">
        <v>4553330.62</v>
      </c>
      <c r="D28" s="1">
        <v>315.36099999999999</v>
      </c>
      <c r="E28" s="1">
        <v>315.39999999999998</v>
      </c>
      <c r="F28" s="1">
        <f t="shared" si="0"/>
        <v>3.8999999999987267E-2</v>
      </c>
    </row>
    <row r="29" spans="1:6" x14ac:dyDescent="0.25">
      <c r="A29" t="s">
        <v>43</v>
      </c>
      <c r="B29" s="1">
        <v>330673.299</v>
      </c>
      <c r="C29" s="1">
        <v>4585085.8770000003</v>
      </c>
      <c r="D29" s="1">
        <v>352.83699999999999</v>
      </c>
      <c r="E29" s="1">
        <v>352.77</v>
      </c>
      <c r="F29" s="1">
        <f t="shared" si="0"/>
        <v>-6.7000000000007276E-2</v>
      </c>
    </row>
    <row r="30" spans="1:6" x14ac:dyDescent="0.25">
      <c r="A30" t="s">
        <v>44</v>
      </c>
      <c r="B30" s="1">
        <v>351982.41700000002</v>
      </c>
      <c r="C30" s="1">
        <v>4590545.8899999997</v>
      </c>
      <c r="D30" s="1">
        <v>419.38299999999998</v>
      </c>
      <c r="E30" s="1">
        <v>419.42</v>
      </c>
      <c r="F30" s="1">
        <f t="shared" si="0"/>
        <v>3.7000000000034561E-2</v>
      </c>
    </row>
    <row r="31" spans="1:6" x14ac:dyDescent="0.25">
      <c r="A31" t="s">
        <v>45</v>
      </c>
      <c r="B31" s="1">
        <v>344677.9</v>
      </c>
      <c r="C31" s="1">
        <v>4564397.8569999998</v>
      </c>
      <c r="D31" s="1">
        <v>368.62900000000002</v>
      </c>
      <c r="E31" s="1">
        <v>368.64</v>
      </c>
      <c r="F31" s="1">
        <f t="shared" si="0"/>
        <v>1.0999999999967258E-2</v>
      </c>
    </row>
    <row r="32" spans="1:6" x14ac:dyDescent="0.25">
      <c r="A32" t="s">
        <v>46</v>
      </c>
      <c r="B32" s="1">
        <v>344377.57299999997</v>
      </c>
      <c r="C32" s="1">
        <v>4562866.2280000001</v>
      </c>
      <c r="D32" s="1">
        <v>384.08699999999999</v>
      </c>
      <c r="E32" s="1">
        <v>384.08</v>
      </c>
      <c r="F32" s="1">
        <f t="shared" si="0"/>
        <v>-7.0000000000050022E-3</v>
      </c>
    </row>
    <row r="33" spans="1:6" x14ac:dyDescent="0.25">
      <c r="A33" t="s">
        <v>47</v>
      </c>
      <c r="B33" s="1">
        <v>352482.59399999998</v>
      </c>
      <c r="C33" s="1">
        <v>4545979.5329999998</v>
      </c>
      <c r="D33" s="1">
        <v>363.33199999999999</v>
      </c>
      <c r="E33" s="1">
        <v>363.37</v>
      </c>
      <c r="F33" s="1">
        <f t="shared" si="0"/>
        <v>3.8000000000010914E-2</v>
      </c>
    </row>
    <row r="34" spans="1:6" x14ac:dyDescent="0.25">
      <c r="A34" t="s">
        <v>48</v>
      </c>
      <c r="B34" s="1">
        <v>358051.01500000001</v>
      </c>
      <c r="C34" s="1">
        <v>4509801.8310000002</v>
      </c>
      <c r="D34" s="1">
        <v>368.18200000000002</v>
      </c>
      <c r="E34" s="1">
        <v>368.23</v>
      </c>
      <c r="F34" s="1">
        <f t="shared" si="0"/>
        <v>4.8000000000001819E-2</v>
      </c>
    </row>
    <row r="35" spans="1:6" x14ac:dyDescent="0.25">
      <c r="A35" t="s">
        <v>49</v>
      </c>
      <c r="B35" s="1">
        <v>369549.685</v>
      </c>
      <c r="C35" s="1">
        <v>4521799.1979999999</v>
      </c>
      <c r="D35" s="1">
        <v>374.983</v>
      </c>
      <c r="E35" s="1">
        <v>375.09</v>
      </c>
      <c r="F35" s="1">
        <f t="shared" si="0"/>
        <v>0.1069999999999709</v>
      </c>
    </row>
    <row r="36" spans="1:6" x14ac:dyDescent="0.25">
      <c r="A36" t="s">
        <v>50</v>
      </c>
      <c r="B36" s="1">
        <v>375150.71299999999</v>
      </c>
      <c r="C36" s="1">
        <v>4497214.1749999998</v>
      </c>
      <c r="D36" s="1">
        <v>344.12900000000002</v>
      </c>
      <c r="E36" s="1">
        <v>344.03</v>
      </c>
      <c r="F36" s="1">
        <f t="shared" si="0"/>
        <v>-9.9000000000046384E-2</v>
      </c>
    </row>
    <row r="37" spans="1:6" x14ac:dyDescent="0.25">
      <c r="A37" t="s">
        <v>51</v>
      </c>
      <c r="B37" s="1">
        <v>371668.91399999999</v>
      </c>
      <c r="C37" s="1">
        <v>4505363.4050000003</v>
      </c>
      <c r="D37" s="1">
        <v>365.61700000000002</v>
      </c>
      <c r="E37" s="1">
        <v>365.6</v>
      </c>
      <c r="F37" s="1">
        <f t="shared" si="0"/>
        <v>-1.6999999999995907E-2</v>
      </c>
    </row>
    <row r="38" spans="1:6" x14ac:dyDescent="0.25">
      <c r="A38" t="s">
        <v>52</v>
      </c>
      <c r="B38" s="1">
        <v>355193.81</v>
      </c>
      <c r="C38" s="1">
        <v>4504230.9239999996</v>
      </c>
      <c r="D38" s="1">
        <v>352.89699999999999</v>
      </c>
      <c r="E38" s="1">
        <v>352.97</v>
      </c>
      <c r="F38" s="1">
        <f t="shared" si="0"/>
        <v>7.3000000000035925E-2</v>
      </c>
    </row>
    <row r="39" spans="1:6" x14ac:dyDescent="0.25">
      <c r="A39" t="s">
        <v>53</v>
      </c>
      <c r="B39" s="1">
        <v>332044.60800000001</v>
      </c>
      <c r="C39" s="1">
        <v>4514370.4890000001</v>
      </c>
      <c r="D39" s="1">
        <v>300.61900000000003</v>
      </c>
      <c r="E39" s="1">
        <v>300.69</v>
      </c>
      <c r="F39" s="1">
        <f t="shared" si="0"/>
        <v>7.0999999999969532E-2</v>
      </c>
    </row>
    <row r="40" spans="1:6" x14ac:dyDescent="0.25">
      <c r="A40" t="s">
        <v>54</v>
      </c>
      <c r="B40" s="1">
        <v>333841.14</v>
      </c>
      <c r="C40" s="1">
        <v>4496977.2369999997</v>
      </c>
      <c r="D40" s="1">
        <v>318.82499999999999</v>
      </c>
      <c r="E40" s="1">
        <v>318.77</v>
      </c>
      <c r="F40" s="1">
        <f t="shared" si="0"/>
        <v>-5.5000000000006821E-2</v>
      </c>
    </row>
    <row r="41" spans="1:6" x14ac:dyDescent="0.25">
      <c r="A41" t="s">
        <v>55</v>
      </c>
      <c r="B41" s="1">
        <v>312355.42099999997</v>
      </c>
      <c r="C41" s="1">
        <v>4512554.8020000001</v>
      </c>
      <c r="D41" s="1">
        <v>338.995</v>
      </c>
      <c r="E41" s="1">
        <v>338.9</v>
      </c>
      <c r="F41" s="1">
        <f t="shared" si="0"/>
        <v>-9.5000000000027285E-2</v>
      </c>
    </row>
    <row r="42" spans="1:6" x14ac:dyDescent="0.25">
      <c r="A42" t="s">
        <v>56</v>
      </c>
      <c r="B42" s="1">
        <v>281147.88900000002</v>
      </c>
      <c r="C42" s="1">
        <v>4507310.608</v>
      </c>
      <c r="D42" s="1">
        <v>283.15800000000002</v>
      </c>
      <c r="E42" s="1">
        <v>283.26</v>
      </c>
      <c r="F42" s="1">
        <f t="shared" si="0"/>
        <v>0.10199999999997544</v>
      </c>
    </row>
    <row r="43" spans="1:6" x14ac:dyDescent="0.25">
      <c r="A43" t="s">
        <v>57</v>
      </c>
      <c r="B43" s="1">
        <v>273652.68</v>
      </c>
      <c r="C43" s="1">
        <v>4506909.88</v>
      </c>
      <c r="D43" s="1">
        <v>362.96100000000001</v>
      </c>
      <c r="E43" s="1">
        <v>362.97</v>
      </c>
      <c r="F43" s="1">
        <f t="shared" si="0"/>
        <v>9.0000000000145519E-3</v>
      </c>
    </row>
    <row r="44" spans="1:6" x14ac:dyDescent="0.25">
      <c r="A44" t="s">
        <v>58</v>
      </c>
      <c r="B44" s="1">
        <v>327898.48700000002</v>
      </c>
      <c r="C44" s="1">
        <v>4537802.5990000004</v>
      </c>
      <c r="D44" s="1">
        <v>380.42</v>
      </c>
      <c r="E44" s="1">
        <v>380.46</v>
      </c>
      <c r="F44" s="1">
        <f t="shared" si="0"/>
        <v>3.999999999996362E-2</v>
      </c>
    </row>
    <row r="45" spans="1:6" x14ac:dyDescent="0.25">
      <c r="A45" t="s">
        <v>59</v>
      </c>
      <c r="B45" s="1">
        <v>375557.47700000001</v>
      </c>
      <c r="C45" s="1">
        <v>4556238.2139999997</v>
      </c>
      <c r="D45" s="1">
        <v>395.73</v>
      </c>
      <c r="E45" s="1">
        <v>395.8</v>
      </c>
      <c r="F45" s="1">
        <f t="shared" si="0"/>
        <v>6.9999999999993179E-2</v>
      </c>
    </row>
    <row r="46" spans="1:6" x14ac:dyDescent="0.25">
      <c r="A46" t="s">
        <v>60</v>
      </c>
      <c r="B46" s="1">
        <v>354158.93099999998</v>
      </c>
      <c r="C46" s="1">
        <v>4538302.4979999997</v>
      </c>
      <c r="D46" s="1">
        <v>338.12799999999999</v>
      </c>
      <c r="E46" s="1">
        <v>338.13</v>
      </c>
      <c r="F46" s="1">
        <f t="shared" si="0"/>
        <v>2.0000000000095497E-3</v>
      </c>
    </row>
    <row r="47" spans="1:6" x14ac:dyDescent="0.25">
      <c r="A47" t="s">
        <v>61</v>
      </c>
      <c r="B47" s="1">
        <v>316584.02500000002</v>
      </c>
      <c r="C47" s="1">
        <v>4542863.0650000004</v>
      </c>
      <c r="D47" s="1">
        <v>353.60399999999998</v>
      </c>
      <c r="E47" s="1">
        <v>353.58</v>
      </c>
      <c r="F47" s="1">
        <f t="shared" si="0"/>
        <v>-2.4000000000000909E-2</v>
      </c>
    </row>
    <row r="48" spans="1:6" x14ac:dyDescent="0.25">
      <c r="A48" t="s">
        <v>62</v>
      </c>
      <c r="B48" s="1">
        <v>289862.821</v>
      </c>
      <c r="C48" s="1">
        <v>4544409.949</v>
      </c>
      <c r="D48" s="1">
        <v>305.38499999999999</v>
      </c>
      <c r="E48" s="1">
        <v>305.41000000000003</v>
      </c>
      <c r="F48" s="1">
        <f t="shared" si="0"/>
        <v>2.5000000000034106E-2</v>
      </c>
    </row>
    <row r="49" spans="1:6" x14ac:dyDescent="0.25">
      <c r="A49" t="s">
        <v>63</v>
      </c>
      <c r="B49" s="1">
        <v>270119.10800000001</v>
      </c>
      <c r="C49" s="1">
        <v>4548062.5190000003</v>
      </c>
      <c r="D49" s="1">
        <v>304.108</v>
      </c>
      <c r="E49" s="1">
        <v>304.05</v>
      </c>
      <c r="F49" s="1">
        <f t="shared" si="0"/>
        <v>-5.7999999999992724E-2</v>
      </c>
    </row>
    <row r="50" spans="1:6" x14ac:dyDescent="0.25">
      <c r="F50" s="1"/>
    </row>
    <row r="51" spans="1:6" x14ac:dyDescent="0.25">
      <c r="F51" s="1"/>
    </row>
    <row r="52" spans="1:6" x14ac:dyDescent="0.25">
      <c r="F52" s="1"/>
    </row>
    <row r="53" spans="1:6" x14ac:dyDescent="0.25">
      <c r="F53" s="1"/>
    </row>
    <row r="54" spans="1:6" x14ac:dyDescent="0.25">
      <c r="F54" s="1"/>
    </row>
    <row r="55" spans="1:6" x14ac:dyDescent="0.25">
      <c r="F55" s="1"/>
    </row>
    <row r="56" spans="1:6" x14ac:dyDescent="0.25">
      <c r="F56" s="1"/>
    </row>
    <row r="57" spans="1:6" x14ac:dyDescent="0.25">
      <c r="F57" s="1"/>
    </row>
    <row r="58" spans="1:6" x14ac:dyDescent="0.25">
      <c r="F58" s="1"/>
    </row>
    <row r="59" spans="1:6" x14ac:dyDescent="0.25">
      <c r="F59" s="1"/>
    </row>
    <row r="60" spans="1:6" x14ac:dyDescent="0.25">
      <c r="F60" s="1"/>
    </row>
    <row r="61" spans="1:6" x14ac:dyDescent="0.25">
      <c r="F61" s="1"/>
    </row>
    <row r="62" spans="1:6" x14ac:dyDescent="0.25">
      <c r="F62" s="1"/>
    </row>
    <row r="63" spans="1:6" x14ac:dyDescent="0.25">
      <c r="F63" s="1"/>
    </row>
    <row r="64" spans="1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Campbell</dc:creator>
  <cp:lastModifiedBy>Susan Hessefort</cp:lastModifiedBy>
  <dcterms:created xsi:type="dcterms:W3CDTF">2020-06-15T16:24:47Z</dcterms:created>
  <dcterms:modified xsi:type="dcterms:W3CDTF">2021-11-23T15:11:53Z</dcterms:modified>
</cp:coreProperties>
</file>