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15" windowWidth="15285" windowHeight="11970"/>
  </bookViews>
  <sheets>
    <sheet name="B1_East_NVA_DEM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6" i="1"/>
  <c r="I5" i="1"/>
  <c r="I4" i="1"/>
  <c r="I3" i="1"/>
  <c r="I2" i="1"/>
  <c r="G58" i="1"/>
  <c r="G57" i="1"/>
  <c r="G56" i="1"/>
  <c r="G55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G22" i="1" l="1"/>
  <c r="G23" i="1"/>
  <c r="G24" i="1"/>
  <c r="G25" i="1"/>
  <c r="G26" i="1"/>
  <c r="G46" i="1"/>
  <c r="G47" i="1"/>
  <c r="G48" i="1"/>
  <c r="G49" i="1"/>
  <c r="G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1" i="1"/>
  <c r="G52" i="1"/>
  <c r="G53" i="1"/>
  <c r="G54" i="1"/>
  <c r="G2" i="1"/>
  <c r="J6" i="1" l="1"/>
  <c r="J10" i="1"/>
  <c r="J9" i="1"/>
  <c r="J8" i="1"/>
  <c r="J5" i="1"/>
  <c r="J4" i="1"/>
  <c r="J3" i="1"/>
  <c r="J2" i="1"/>
  <c r="I7" i="1" l="1"/>
  <c r="J7" i="1" s="1"/>
</calcChain>
</file>

<file path=xl/sharedStrings.xml><?xml version="1.0" encoding="utf-8"?>
<sst xmlns="http://schemas.openxmlformats.org/spreadsheetml/2006/main" count="75" uniqueCount="19">
  <si>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</si>
  <si>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</si>
  <si>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</si>
  <si>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</si>
  <si>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</si>
  <si>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</si>
  <si>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</si>
  <si>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</si>
  <si>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</si>
  <si>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</si>
  <si>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</si>
  <si>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</si>
  <si>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</si>
  <si>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</si>
  <si>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</si>
  <si>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Absolute DZ</t>
  </si>
  <si>
    <t>Stats (USFeet)</t>
  </si>
  <si>
    <t>Meters</t>
  </si>
  <si>
    <t>NVA###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</si>
</sst>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A3" sqref="A3:A58"/>
    </sheetView>
  </sheetViews>
  <sheetFormatPr defaultRowHeight="15" x14ac:dyDescent="0.25"/>
  <cols>
    <col min="2" max="2" width="11" bestFit="1" customWidth="1"/>
    <col min="3" max="3" width="11.5703125" bestFit="1" customWidth="1"/>
    <col min="4" max="4" width="9" bestFit="1" customWidth="1"/>
    <col min="5" max="5" width="10.7109375" bestFit="1" customWidth="1"/>
    <col min="7" max="7" width="12.5703125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G1" t="s">
        <v>15</v>
      </c>
      <c r="H1" s="2" t="s">
        <v>16</v>
      </c>
      <c r="I1" s="3"/>
      <c r="J1" s="7" t="s">
        <v>17</v>
      </c>
    </row>
    <row r="2" spans="1:10" x14ac:dyDescent="0.25">
      <c r="A2" s="5" t="s">
        <v>18</v>
      </c>
      <c r="B2" s="5">
        <v>893901.38300000003</v>
      </c>
      <c r="C2" s="5">
        <v>700293.33299999998</v>
      </c>
      <c r="D2" s="5">
        <v>568.09400000000005</v>
      </c>
      <c r="E2" s="6">
        <v>568.08199999999999</v>
      </c>
      <c r="F2" s="1">
        <f>E2-D2</f>
        <v>-1.2000000000057298E-2</v>
      </c>
      <c r="G2">
        <f>ABS(F2)</f>
        <v>1.2000000000057298E-2</v>
      </c>
      <c r="H2" s="2" t="s">
        <v>6</v>
      </c>
      <c r="I2" s="4">
        <f>MIN(F2:F548)</f>
        <v>-0.257000000000005</v>
      </c>
      <c r="J2" s="1">
        <f>CONVERT(I2,"ft","m")</f>
        <v>-7.833360000000153E-2</v>
      </c>
    </row>
    <row r="3" spans="1:10" x14ac:dyDescent="0.25">
      <c r="A3" s="6" t="s">
        <v>18</v>
      </c>
      <c r="B3" s="5">
        <v>954111.86699999997</v>
      </c>
      <c r="C3" s="5">
        <v>699889.54299999995</v>
      </c>
      <c r="D3" s="5">
        <v>441.91</v>
      </c>
      <c r="E3" s="6">
        <v>442.00599999999997</v>
      </c>
      <c r="F3" s="1">
        <f t="shared" ref="F3:F58" si="0">E3-D3</f>
        <v>9.5999999999946795E-2</v>
      </c>
      <c r="G3" s="6">
        <f t="shared" ref="G3:G58" si="1">ABS(F3)</f>
        <v>9.5999999999946795E-2</v>
      </c>
      <c r="H3" s="2" t="s">
        <v>7</v>
      </c>
      <c r="I3" s="4">
        <f>MAX(F2:F58)</f>
        <v>0.27800000000002001</v>
      </c>
      <c r="J3" s="1">
        <f t="shared" ref="J3:J10" si="2">CONVERT(I3,"ft","m")</f>
        <v>8.4734400000006108E-2</v>
      </c>
    </row>
    <row r="4" spans="1:10" x14ac:dyDescent="0.25">
      <c r="A4" s="6" t="s">
        <v>18</v>
      </c>
      <c r="B4" s="5">
        <v>990225.26300000004</v>
      </c>
      <c r="C4" s="5">
        <v>696312.39199999999</v>
      </c>
      <c r="D4" s="5">
        <v>467.23899999999998</v>
      </c>
      <c r="E4" s="6">
        <v>467.18</v>
      </c>
      <c r="F4" s="1">
        <f t="shared" si="0"/>
        <v>-5.8999999999969077E-2</v>
      </c>
      <c r="G4" s="6">
        <f t="shared" si="1"/>
        <v>5.8999999999969077E-2</v>
      </c>
      <c r="H4" s="2" t="s">
        <v>8</v>
      </c>
      <c r="I4" s="4">
        <f>AVERAGE(F2:F58)</f>
        <v>-1.2368421052629305E-2</v>
      </c>
      <c r="J4" s="1">
        <f t="shared" si="2"/>
        <v>-3.7698947368414119E-3</v>
      </c>
    </row>
    <row r="5" spans="1:10" x14ac:dyDescent="0.25">
      <c r="A5" s="6" t="s">
        <v>18</v>
      </c>
      <c r="B5" s="5">
        <v>964018.55200000003</v>
      </c>
      <c r="C5" s="5">
        <v>673120.40500000003</v>
      </c>
      <c r="D5" s="5">
        <v>449.73</v>
      </c>
      <c r="E5" s="6">
        <v>449.84399999999999</v>
      </c>
      <c r="F5" s="1">
        <f t="shared" si="0"/>
        <v>0.1139999999999759</v>
      </c>
      <c r="G5" s="6">
        <f t="shared" si="1"/>
        <v>0.1139999999999759</v>
      </c>
      <c r="H5" s="2" t="s">
        <v>9</v>
      </c>
      <c r="I5" s="4">
        <f>MEDIAN(F2:F58)</f>
        <v>-1.2000000000000455E-2</v>
      </c>
      <c r="J5" s="1">
        <f t="shared" si="2"/>
        <v>-3.6576000000001388E-3</v>
      </c>
    </row>
    <row r="6" spans="1:10" x14ac:dyDescent="0.25">
      <c r="A6" s="6" t="s">
        <v>18</v>
      </c>
      <c r="B6" s="5">
        <v>926060.68599999999</v>
      </c>
      <c r="C6" s="5">
        <v>675790.978</v>
      </c>
      <c r="D6" s="5">
        <v>546.61199999999997</v>
      </c>
      <c r="E6" s="6">
        <v>546.65</v>
      </c>
      <c r="F6" s="1">
        <f t="shared" si="0"/>
        <v>3.8000000000010914E-2</v>
      </c>
      <c r="G6" s="6">
        <f t="shared" si="1"/>
        <v>3.8000000000010914E-2</v>
      </c>
      <c r="H6" s="2" t="s">
        <v>10</v>
      </c>
      <c r="I6" s="4">
        <f>SQRT(SUMSQ(G2:G58)/COUNTA(G2:G58))</f>
        <v>0.11672948183652677</v>
      </c>
      <c r="J6" s="1">
        <f t="shared" si="2"/>
        <v>3.5579146063773361E-2</v>
      </c>
    </row>
    <row r="7" spans="1:10" x14ac:dyDescent="0.25">
      <c r="A7" s="6" t="s">
        <v>18</v>
      </c>
      <c r="B7" s="5">
        <v>892965.78200000001</v>
      </c>
      <c r="C7" s="5">
        <v>654295.647</v>
      </c>
      <c r="D7" s="5">
        <v>426.60399999999998</v>
      </c>
      <c r="E7" s="6">
        <v>426.63299999999998</v>
      </c>
      <c r="F7" s="1">
        <f t="shared" si="0"/>
        <v>2.8999999999996362E-2</v>
      </c>
      <c r="G7" s="6">
        <f t="shared" si="1"/>
        <v>2.8999999999996362E-2</v>
      </c>
      <c r="H7" s="2" t="s">
        <v>11</v>
      </c>
      <c r="I7" s="4">
        <f>I6*1.96</f>
        <v>0.22878978439959247</v>
      </c>
      <c r="J7" s="1">
        <f t="shared" si="2"/>
        <v>6.9735126284995785E-2</v>
      </c>
    </row>
    <row r="8" spans="1:10" x14ac:dyDescent="0.25">
      <c r="A8" s="6" t="s">
        <v>18</v>
      </c>
      <c r="B8" s="5">
        <v>949247.25199999998</v>
      </c>
      <c r="C8" s="5">
        <v>646911.63600000006</v>
      </c>
      <c r="D8" s="5">
        <v>472.90699999999998</v>
      </c>
      <c r="E8" s="6">
        <v>473.08199999999999</v>
      </c>
      <c r="F8" s="1">
        <f t="shared" si="0"/>
        <v>0.17500000000001137</v>
      </c>
      <c r="G8" s="6">
        <f t="shared" si="1"/>
        <v>0.17500000000001137</v>
      </c>
      <c r="H8" s="2" t="s">
        <v>12</v>
      </c>
      <c r="I8" s="4">
        <f>STDEV(F2:F58)</f>
        <v>0.11710414040181347</v>
      </c>
      <c r="J8" s="1">
        <f t="shared" si="2"/>
        <v>3.5693341994472744E-2</v>
      </c>
    </row>
    <row r="9" spans="1:10" x14ac:dyDescent="0.25">
      <c r="A9" s="6" t="s">
        <v>18</v>
      </c>
      <c r="B9" s="5">
        <v>976599.19400000002</v>
      </c>
      <c r="C9" s="5">
        <v>623393.66099999996</v>
      </c>
      <c r="D9" s="5">
        <v>440.68799999999999</v>
      </c>
      <c r="E9" s="6">
        <v>440.476</v>
      </c>
      <c r="F9" s="1">
        <f t="shared" si="0"/>
        <v>-0.21199999999998909</v>
      </c>
      <c r="G9" s="6">
        <f t="shared" si="1"/>
        <v>0.21199999999998909</v>
      </c>
      <c r="H9" s="2" t="s">
        <v>13</v>
      </c>
      <c r="I9" s="4">
        <f>KURT(F2:F58)</f>
        <v>5.1585943454717675E-2</v>
      </c>
      <c r="J9" s="1">
        <f t="shared" si="2"/>
        <v>1.5723395564997949E-2</v>
      </c>
    </row>
    <row r="10" spans="1:10" x14ac:dyDescent="0.25">
      <c r="A10" s="6" t="s">
        <v>18</v>
      </c>
      <c r="B10" s="5">
        <v>979035.97199999995</v>
      </c>
      <c r="C10" s="5">
        <v>589032.77800000005</v>
      </c>
      <c r="D10" s="5">
        <v>461.27699999999999</v>
      </c>
      <c r="E10" s="6">
        <v>461.26499999999999</v>
      </c>
      <c r="F10" s="1">
        <f t="shared" si="0"/>
        <v>-1.2000000000000455E-2</v>
      </c>
      <c r="G10" s="6">
        <f t="shared" si="1"/>
        <v>1.2000000000000455E-2</v>
      </c>
      <c r="H10" s="2" t="s">
        <v>14</v>
      </c>
      <c r="I10" s="4">
        <f>SKEW(F2:F58)</f>
        <v>-6.3898562765716774E-2</v>
      </c>
      <c r="J10" s="1">
        <f t="shared" si="2"/>
        <v>-1.9476281930990474E-2</v>
      </c>
    </row>
    <row r="11" spans="1:10" x14ac:dyDescent="0.25">
      <c r="A11" s="6" t="s">
        <v>18</v>
      </c>
      <c r="B11" s="5">
        <v>927604.41799999995</v>
      </c>
      <c r="C11" s="5">
        <v>621010.08700000006</v>
      </c>
      <c r="D11" s="5">
        <v>423.346</v>
      </c>
      <c r="E11" s="6">
        <v>423.36</v>
      </c>
      <c r="F11" s="1">
        <f t="shared" si="0"/>
        <v>1.4000000000010004E-2</v>
      </c>
      <c r="G11" s="6">
        <f t="shared" si="1"/>
        <v>1.4000000000010004E-2</v>
      </c>
    </row>
    <row r="12" spans="1:10" x14ac:dyDescent="0.25">
      <c r="A12" s="6" t="s">
        <v>18</v>
      </c>
      <c r="B12" s="5">
        <v>895073.76899999997</v>
      </c>
      <c r="C12" s="5">
        <v>610265.43599999999</v>
      </c>
      <c r="D12" s="5">
        <v>443.65699999999998</v>
      </c>
      <c r="E12" s="6">
        <v>443.74099999999999</v>
      </c>
      <c r="F12" s="1">
        <f t="shared" si="0"/>
        <v>8.4000000000003183E-2</v>
      </c>
      <c r="G12" s="6">
        <f t="shared" si="1"/>
        <v>8.4000000000003183E-2</v>
      </c>
    </row>
    <row r="13" spans="1:10" x14ac:dyDescent="0.25">
      <c r="A13" s="6" t="s">
        <v>18</v>
      </c>
      <c r="B13" s="5">
        <v>883262.02399999998</v>
      </c>
      <c r="C13" s="5">
        <v>558089.86399999994</v>
      </c>
      <c r="D13" s="5">
        <v>513.36900000000003</v>
      </c>
      <c r="E13" s="6">
        <v>513.52</v>
      </c>
      <c r="F13" s="1">
        <f t="shared" si="0"/>
        <v>0.15099999999995362</v>
      </c>
      <c r="G13" s="6">
        <f t="shared" si="1"/>
        <v>0.15099999999995362</v>
      </c>
    </row>
    <row r="14" spans="1:10" x14ac:dyDescent="0.25">
      <c r="A14" s="6" t="s">
        <v>18</v>
      </c>
      <c r="B14" s="5">
        <v>920501.13899999997</v>
      </c>
      <c r="C14" s="5">
        <v>565524.40800000005</v>
      </c>
      <c r="D14" s="5">
        <v>465.45299999999997</v>
      </c>
      <c r="E14" s="6">
        <v>465.50400000000002</v>
      </c>
      <c r="F14" s="1">
        <f t="shared" si="0"/>
        <v>5.1000000000044565E-2</v>
      </c>
      <c r="G14" s="6">
        <f t="shared" si="1"/>
        <v>5.1000000000044565E-2</v>
      </c>
    </row>
    <row r="15" spans="1:10" x14ac:dyDescent="0.25">
      <c r="A15" s="6" t="s">
        <v>18</v>
      </c>
      <c r="B15" s="5">
        <v>949337.31099999999</v>
      </c>
      <c r="C15" s="5">
        <v>573238.23499999999</v>
      </c>
      <c r="D15" s="5">
        <v>389.70699999999999</v>
      </c>
      <c r="E15" s="6">
        <v>389.98500000000001</v>
      </c>
      <c r="F15" s="1">
        <f t="shared" si="0"/>
        <v>0.27800000000002001</v>
      </c>
      <c r="G15" s="6">
        <f t="shared" si="1"/>
        <v>0.27800000000002001</v>
      </c>
    </row>
    <row r="16" spans="1:10" x14ac:dyDescent="0.25">
      <c r="A16" s="6" t="s">
        <v>18</v>
      </c>
      <c r="B16" s="5">
        <v>949218.03200000001</v>
      </c>
      <c r="C16" s="5">
        <v>535679.03899999999</v>
      </c>
      <c r="D16" s="5">
        <v>430.21300000000002</v>
      </c>
      <c r="E16" s="6">
        <v>430.26299999999998</v>
      </c>
      <c r="F16" s="1">
        <f t="shared" si="0"/>
        <v>4.9999999999954525E-2</v>
      </c>
      <c r="G16" s="6">
        <f t="shared" si="1"/>
        <v>4.9999999999954525E-2</v>
      </c>
    </row>
    <row r="17" spans="1:7" x14ac:dyDescent="0.25">
      <c r="A17" s="6" t="s">
        <v>18</v>
      </c>
      <c r="B17" s="5">
        <v>925773.223</v>
      </c>
      <c r="C17" s="5">
        <v>520793.29300000001</v>
      </c>
      <c r="D17" s="5">
        <v>476.90300000000002</v>
      </c>
      <c r="E17" s="6">
        <v>476.65300000000002</v>
      </c>
      <c r="F17" s="1">
        <f t="shared" si="0"/>
        <v>-0.25</v>
      </c>
      <c r="G17" s="6">
        <f t="shared" si="1"/>
        <v>0.25</v>
      </c>
    </row>
    <row r="18" spans="1:7" x14ac:dyDescent="0.25">
      <c r="A18" s="6" t="s">
        <v>18</v>
      </c>
      <c r="B18" s="5">
        <v>885486.50100000005</v>
      </c>
      <c r="C18" s="5">
        <v>515290.42300000001</v>
      </c>
      <c r="D18" s="5">
        <v>465.81</v>
      </c>
      <c r="E18" s="6">
        <v>465.68099999999998</v>
      </c>
      <c r="F18" s="1">
        <f t="shared" si="0"/>
        <v>-0.1290000000000191</v>
      </c>
      <c r="G18" s="6">
        <f t="shared" si="1"/>
        <v>0.1290000000000191</v>
      </c>
    </row>
    <row r="19" spans="1:7" x14ac:dyDescent="0.25">
      <c r="A19" s="6" t="s">
        <v>18</v>
      </c>
      <c r="B19" s="5">
        <v>776759.92</v>
      </c>
      <c r="C19" s="5">
        <v>519754.56699999998</v>
      </c>
      <c r="D19" s="5">
        <v>475.94900000000001</v>
      </c>
      <c r="E19" s="6">
        <v>475.88499999999999</v>
      </c>
      <c r="F19" s="1">
        <f t="shared" si="0"/>
        <v>-6.4000000000021373E-2</v>
      </c>
      <c r="G19" s="6">
        <f t="shared" si="1"/>
        <v>6.4000000000021373E-2</v>
      </c>
    </row>
    <row r="20" spans="1:7" x14ac:dyDescent="0.25">
      <c r="A20" s="6" t="s">
        <v>18</v>
      </c>
      <c r="B20" s="5">
        <v>819709.41399999999</v>
      </c>
      <c r="C20" s="5">
        <v>518484.52500000002</v>
      </c>
      <c r="D20" s="5">
        <v>435.291</v>
      </c>
      <c r="E20" s="6">
        <v>435.24599999999998</v>
      </c>
      <c r="F20" s="1">
        <f t="shared" si="0"/>
        <v>-4.5000000000015916E-2</v>
      </c>
      <c r="G20" s="6">
        <f t="shared" si="1"/>
        <v>4.5000000000015916E-2</v>
      </c>
    </row>
    <row r="21" spans="1:7" x14ac:dyDescent="0.25">
      <c r="A21" s="6" t="s">
        <v>18</v>
      </c>
      <c r="B21" s="5">
        <v>861381.30700000003</v>
      </c>
      <c r="C21" s="5">
        <v>509378.24800000002</v>
      </c>
      <c r="D21" s="5">
        <v>437.03300000000002</v>
      </c>
      <c r="E21" s="6">
        <v>436.80200000000002</v>
      </c>
      <c r="F21" s="1">
        <f t="shared" si="0"/>
        <v>-0.23099999999999454</v>
      </c>
      <c r="G21" s="6">
        <f t="shared" si="1"/>
        <v>0.23099999999999454</v>
      </c>
    </row>
    <row r="22" spans="1:7" x14ac:dyDescent="0.25">
      <c r="A22" s="6" t="s">
        <v>18</v>
      </c>
      <c r="B22" s="5">
        <v>914113.53599999996</v>
      </c>
      <c r="C22" s="5">
        <v>483777.56800000003</v>
      </c>
      <c r="D22" s="5">
        <v>434.86799999999999</v>
      </c>
      <c r="E22" s="6">
        <v>434.82799999999997</v>
      </c>
      <c r="F22" s="1">
        <f t="shared" si="0"/>
        <v>-4.0000000000020464E-2</v>
      </c>
      <c r="G22" s="6">
        <f t="shared" si="1"/>
        <v>4.0000000000020464E-2</v>
      </c>
    </row>
    <row r="23" spans="1:7" x14ac:dyDescent="0.25">
      <c r="A23" s="6" t="s">
        <v>18</v>
      </c>
      <c r="B23" s="5">
        <v>938660.25100000005</v>
      </c>
      <c r="C23" s="5">
        <v>483665.973</v>
      </c>
      <c r="D23" s="5">
        <v>399.57400000000001</v>
      </c>
      <c r="E23" s="6">
        <v>399.58300000000003</v>
      </c>
      <c r="F23" s="1">
        <f t="shared" si="0"/>
        <v>9.0000000000145519E-3</v>
      </c>
      <c r="G23" s="6">
        <f t="shared" si="1"/>
        <v>9.0000000000145519E-3</v>
      </c>
    </row>
    <row r="24" spans="1:7" x14ac:dyDescent="0.25">
      <c r="A24" s="6" t="s">
        <v>18</v>
      </c>
      <c r="B24" s="5">
        <v>948400.42099999997</v>
      </c>
      <c r="C24" s="5">
        <v>456946.06</v>
      </c>
      <c r="D24" s="5">
        <v>379.52</v>
      </c>
      <c r="E24" s="6">
        <v>379.59500000000003</v>
      </c>
      <c r="F24" s="1">
        <f t="shared" si="0"/>
        <v>7.5000000000045475E-2</v>
      </c>
      <c r="G24" s="6">
        <f t="shared" si="1"/>
        <v>7.5000000000045475E-2</v>
      </c>
    </row>
    <row r="25" spans="1:7" x14ac:dyDescent="0.25">
      <c r="A25" s="6" t="s">
        <v>18</v>
      </c>
      <c r="B25" s="5">
        <v>912686.83700000006</v>
      </c>
      <c r="C25" s="5">
        <v>462291.17300000001</v>
      </c>
      <c r="D25" s="5">
        <v>414.08100000000002</v>
      </c>
      <c r="E25" s="6">
        <v>414.149</v>
      </c>
      <c r="F25" s="1">
        <f t="shared" si="0"/>
        <v>6.7999999999983629E-2</v>
      </c>
      <c r="G25" s="6">
        <f t="shared" si="1"/>
        <v>6.7999999999983629E-2</v>
      </c>
    </row>
    <row r="26" spans="1:7" x14ac:dyDescent="0.25">
      <c r="A26" s="6" t="s">
        <v>18</v>
      </c>
      <c r="B26" s="5">
        <v>860849.44900000002</v>
      </c>
      <c r="C26" s="5">
        <v>481309.91200000001</v>
      </c>
      <c r="D26" s="5">
        <v>480.58100000000002</v>
      </c>
      <c r="E26" s="6">
        <v>480.52499999999998</v>
      </c>
      <c r="F26" s="1">
        <f t="shared" si="0"/>
        <v>-5.6000000000040018E-2</v>
      </c>
      <c r="G26" s="6">
        <f t="shared" si="1"/>
        <v>5.6000000000040018E-2</v>
      </c>
    </row>
    <row r="27" spans="1:7" x14ac:dyDescent="0.25">
      <c r="A27" s="6" t="s">
        <v>18</v>
      </c>
      <c r="B27" s="5">
        <v>818872.90800000005</v>
      </c>
      <c r="C27" s="5">
        <v>482018.75900000002</v>
      </c>
      <c r="D27" s="5">
        <v>447.07799999999997</v>
      </c>
      <c r="E27" s="6">
        <v>447.06700000000001</v>
      </c>
      <c r="F27" s="1">
        <f t="shared" si="0"/>
        <v>-1.0999999999967258E-2</v>
      </c>
      <c r="G27" s="6">
        <f t="shared" si="1"/>
        <v>1.0999999999967258E-2</v>
      </c>
    </row>
    <row r="28" spans="1:7" x14ac:dyDescent="0.25">
      <c r="A28" s="6" t="s">
        <v>18</v>
      </c>
      <c r="B28" s="5">
        <v>776669.027</v>
      </c>
      <c r="C28" s="5">
        <v>478850.641</v>
      </c>
      <c r="D28" s="5">
        <v>434.16399999999999</v>
      </c>
      <c r="E28" s="6">
        <v>434.13299999999998</v>
      </c>
      <c r="F28" s="1">
        <f t="shared" si="0"/>
        <v>-3.1000000000005912E-2</v>
      </c>
      <c r="G28" s="6">
        <f t="shared" si="1"/>
        <v>3.1000000000005912E-2</v>
      </c>
    </row>
    <row r="29" spans="1:7" x14ac:dyDescent="0.25">
      <c r="A29" s="6" t="s">
        <v>18</v>
      </c>
      <c r="B29" s="5">
        <v>759277.35499999998</v>
      </c>
      <c r="C29" s="5">
        <v>447074.239</v>
      </c>
      <c r="D29" s="5">
        <v>435.70100000000002</v>
      </c>
      <c r="E29" s="6">
        <v>435.72699999999998</v>
      </c>
      <c r="F29" s="1">
        <f t="shared" si="0"/>
        <v>2.5999999999953616E-2</v>
      </c>
      <c r="G29" s="6">
        <f t="shared" si="1"/>
        <v>2.5999999999953616E-2</v>
      </c>
    </row>
    <row r="30" spans="1:7" x14ac:dyDescent="0.25">
      <c r="A30" s="6" t="s">
        <v>18</v>
      </c>
      <c r="B30" s="5">
        <v>954639.47600000002</v>
      </c>
      <c r="C30" s="5">
        <v>419977.09899999999</v>
      </c>
      <c r="D30" s="5">
        <v>427.11799999999999</v>
      </c>
      <c r="E30" s="6">
        <v>427.08100000000002</v>
      </c>
      <c r="F30" s="1">
        <f t="shared" si="0"/>
        <v>-3.6999999999977717E-2</v>
      </c>
      <c r="G30" s="6">
        <f t="shared" si="1"/>
        <v>3.6999999999977717E-2</v>
      </c>
    </row>
    <row r="31" spans="1:7" x14ac:dyDescent="0.25">
      <c r="A31" s="6" t="s">
        <v>18</v>
      </c>
      <c r="B31" s="5">
        <v>924743.99199999997</v>
      </c>
      <c r="C31" s="5">
        <v>422669.728</v>
      </c>
      <c r="D31" s="5">
        <v>406.53</v>
      </c>
      <c r="E31" s="6">
        <v>406.51799999999997</v>
      </c>
      <c r="F31" s="1">
        <f t="shared" si="0"/>
        <v>-1.2000000000000455E-2</v>
      </c>
      <c r="G31" s="6">
        <f t="shared" si="1"/>
        <v>1.2000000000000455E-2</v>
      </c>
    </row>
    <row r="32" spans="1:7" x14ac:dyDescent="0.25">
      <c r="A32" s="6" t="s">
        <v>18</v>
      </c>
      <c r="B32" s="5">
        <v>886294.75899999996</v>
      </c>
      <c r="C32" s="5">
        <v>431275.64799999999</v>
      </c>
      <c r="D32" s="5">
        <v>400.80700000000002</v>
      </c>
      <c r="E32" s="6">
        <v>400.82100000000003</v>
      </c>
      <c r="F32" s="1">
        <f t="shared" si="0"/>
        <v>1.4000000000010004E-2</v>
      </c>
      <c r="G32" s="6">
        <f t="shared" si="1"/>
        <v>1.4000000000010004E-2</v>
      </c>
    </row>
    <row r="33" spans="1:7" x14ac:dyDescent="0.25">
      <c r="A33" s="6" t="s">
        <v>18</v>
      </c>
      <c r="B33" s="5">
        <v>859519.72900000005</v>
      </c>
      <c r="C33" s="5">
        <v>456087.70199999999</v>
      </c>
      <c r="D33" s="5">
        <v>494.95100000000002</v>
      </c>
      <c r="E33" s="6">
        <v>494.97</v>
      </c>
      <c r="F33" s="1">
        <f t="shared" si="0"/>
        <v>1.9000000000005457E-2</v>
      </c>
      <c r="G33" s="6">
        <f t="shared" si="1"/>
        <v>1.9000000000005457E-2</v>
      </c>
    </row>
    <row r="34" spans="1:7" x14ac:dyDescent="0.25">
      <c r="A34" s="6" t="s">
        <v>18</v>
      </c>
      <c r="B34" s="5">
        <v>805574.10900000005</v>
      </c>
      <c r="C34" s="5">
        <v>450700.46399999998</v>
      </c>
      <c r="D34" s="5">
        <v>400.178</v>
      </c>
      <c r="E34" s="6">
        <v>400.07100000000003</v>
      </c>
      <c r="F34" s="1">
        <f t="shared" si="0"/>
        <v>-0.1069999999999709</v>
      </c>
      <c r="G34" s="6">
        <f t="shared" si="1"/>
        <v>0.1069999999999709</v>
      </c>
    </row>
    <row r="35" spans="1:7" x14ac:dyDescent="0.25">
      <c r="A35" s="6" t="s">
        <v>18</v>
      </c>
      <c r="B35" s="5">
        <v>751785.39500000002</v>
      </c>
      <c r="C35" s="5">
        <v>424389.54200000002</v>
      </c>
      <c r="D35" s="5">
        <v>384.40800000000002</v>
      </c>
      <c r="E35" s="6">
        <v>384.447</v>
      </c>
      <c r="F35" s="1">
        <f t="shared" si="0"/>
        <v>3.8999999999987267E-2</v>
      </c>
      <c r="G35" s="6">
        <f t="shared" si="1"/>
        <v>3.8999999999987267E-2</v>
      </c>
    </row>
    <row r="36" spans="1:7" x14ac:dyDescent="0.25">
      <c r="A36" s="6" t="s">
        <v>18</v>
      </c>
      <c r="B36" s="5">
        <v>763461.31200000003</v>
      </c>
      <c r="C36" s="5">
        <v>393882.31599999999</v>
      </c>
      <c r="D36" s="5">
        <v>431.54899999999998</v>
      </c>
      <c r="E36" s="6">
        <v>431.53500000000003</v>
      </c>
      <c r="F36" s="1">
        <f t="shared" si="0"/>
        <v>-1.3999999999953161E-2</v>
      </c>
      <c r="G36" s="6">
        <f t="shared" si="1"/>
        <v>1.3999999999953161E-2</v>
      </c>
    </row>
    <row r="37" spans="1:7" x14ac:dyDescent="0.25">
      <c r="A37" s="6" t="s">
        <v>18</v>
      </c>
      <c r="B37" s="5">
        <v>813484.46100000001</v>
      </c>
      <c r="C37" s="5">
        <v>422941.24400000001</v>
      </c>
      <c r="D37" s="5">
        <v>465.36099999999999</v>
      </c>
      <c r="E37" s="6">
        <v>465.49400000000003</v>
      </c>
      <c r="F37" s="1">
        <f t="shared" si="0"/>
        <v>0.1330000000000382</v>
      </c>
      <c r="G37" s="6">
        <f t="shared" si="1"/>
        <v>0.1330000000000382</v>
      </c>
    </row>
    <row r="38" spans="1:7" x14ac:dyDescent="0.25">
      <c r="A38" s="6" t="s">
        <v>18</v>
      </c>
      <c r="B38" s="5">
        <v>833698.28899999999</v>
      </c>
      <c r="C38" s="5">
        <v>405081.41</v>
      </c>
      <c r="D38" s="5">
        <v>471.495</v>
      </c>
      <c r="E38" s="6">
        <v>471.52300000000002</v>
      </c>
      <c r="F38" s="1">
        <f t="shared" si="0"/>
        <v>2.8000000000020009E-2</v>
      </c>
      <c r="G38" s="6">
        <f t="shared" si="1"/>
        <v>2.8000000000020009E-2</v>
      </c>
    </row>
    <row r="39" spans="1:7" x14ac:dyDescent="0.25">
      <c r="A39" s="6" t="s">
        <v>18</v>
      </c>
      <c r="B39" s="5">
        <v>892238.40300000005</v>
      </c>
      <c r="C39" s="5">
        <v>410609.95799999998</v>
      </c>
      <c r="D39" s="5">
        <v>421.30799999999999</v>
      </c>
      <c r="E39" s="6">
        <v>421.11900000000003</v>
      </c>
      <c r="F39" s="1">
        <f t="shared" si="0"/>
        <v>-0.18899999999996453</v>
      </c>
      <c r="G39" s="6">
        <f t="shared" si="1"/>
        <v>0.18899999999996453</v>
      </c>
    </row>
    <row r="40" spans="1:7" x14ac:dyDescent="0.25">
      <c r="A40" s="6" t="s">
        <v>18</v>
      </c>
      <c r="B40" s="5">
        <v>928210.00300000003</v>
      </c>
      <c r="C40" s="5">
        <v>390404.51299999998</v>
      </c>
      <c r="D40" s="5">
        <v>369.71699999999998</v>
      </c>
      <c r="E40" s="6">
        <v>369.74599999999998</v>
      </c>
      <c r="F40" s="1">
        <f t="shared" si="0"/>
        <v>2.8999999999996362E-2</v>
      </c>
      <c r="G40" s="6">
        <f t="shared" si="1"/>
        <v>2.8999999999996362E-2</v>
      </c>
    </row>
    <row r="41" spans="1:7" x14ac:dyDescent="0.25">
      <c r="A41" s="6" t="s">
        <v>18</v>
      </c>
      <c r="B41" s="5">
        <v>926701.49800000002</v>
      </c>
      <c r="C41" s="5">
        <v>354963.81199999998</v>
      </c>
      <c r="D41" s="5">
        <v>385.41800000000001</v>
      </c>
      <c r="E41" s="6">
        <v>385.39299999999997</v>
      </c>
      <c r="F41" s="1">
        <f t="shared" si="0"/>
        <v>-2.5000000000034106E-2</v>
      </c>
      <c r="G41" s="6">
        <f t="shared" si="1"/>
        <v>2.5000000000034106E-2</v>
      </c>
    </row>
    <row r="42" spans="1:7" x14ac:dyDescent="0.25">
      <c r="A42" s="6" t="s">
        <v>18</v>
      </c>
      <c r="B42" s="5">
        <v>895909.19</v>
      </c>
      <c r="C42" s="5">
        <v>370872.85399999999</v>
      </c>
      <c r="D42" s="5">
        <v>394.22300000000001</v>
      </c>
      <c r="E42" s="6">
        <v>394.28800000000001</v>
      </c>
      <c r="F42" s="1">
        <f t="shared" si="0"/>
        <v>6.4999999999997726E-2</v>
      </c>
      <c r="G42" s="6">
        <f t="shared" si="1"/>
        <v>6.4999999999997726E-2</v>
      </c>
    </row>
    <row r="43" spans="1:7" x14ac:dyDescent="0.25">
      <c r="A43" s="6" t="s">
        <v>18</v>
      </c>
      <c r="B43" s="5">
        <v>852486.73699999996</v>
      </c>
      <c r="C43" s="5">
        <v>387921.41100000002</v>
      </c>
      <c r="D43" s="5">
        <v>511.541</v>
      </c>
      <c r="E43" s="6">
        <v>511.322</v>
      </c>
      <c r="F43" s="1">
        <f t="shared" si="0"/>
        <v>-0.21899999999999409</v>
      </c>
      <c r="G43" s="6">
        <f t="shared" si="1"/>
        <v>0.21899999999999409</v>
      </c>
    </row>
    <row r="44" spans="1:7" x14ac:dyDescent="0.25">
      <c r="A44" s="6" t="s">
        <v>18</v>
      </c>
      <c r="B44" s="5">
        <v>808551.98199999996</v>
      </c>
      <c r="C44" s="5">
        <v>388061.12400000001</v>
      </c>
      <c r="D44" s="5">
        <v>439.56799999999998</v>
      </c>
      <c r="E44" s="6">
        <v>439.63600000000002</v>
      </c>
      <c r="F44" s="1">
        <f t="shared" si="0"/>
        <v>6.8000000000040473E-2</v>
      </c>
      <c r="G44" s="6">
        <f t="shared" si="1"/>
        <v>6.8000000000040473E-2</v>
      </c>
    </row>
    <row r="45" spans="1:7" x14ac:dyDescent="0.25">
      <c r="A45" s="6" t="s">
        <v>18</v>
      </c>
      <c r="B45" s="5">
        <v>758205.37600000005</v>
      </c>
      <c r="C45" s="5">
        <v>377595.00300000003</v>
      </c>
      <c r="D45" s="5">
        <v>437.44600000000003</v>
      </c>
      <c r="E45" s="6">
        <v>437.32499999999999</v>
      </c>
      <c r="F45" s="1">
        <f t="shared" si="0"/>
        <v>-0.12100000000003774</v>
      </c>
      <c r="G45" s="6">
        <f t="shared" si="1"/>
        <v>0.12100000000003774</v>
      </c>
    </row>
    <row r="46" spans="1:7" x14ac:dyDescent="0.25">
      <c r="A46" s="6" t="s">
        <v>18</v>
      </c>
      <c r="B46" s="5">
        <v>744213.98300000001</v>
      </c>
      <c r="C46" s="5">
        <v>356871.81</v>
      </c>
      <c r="D46" s="5">
        <v>587.96100000000001</v>
      </c>
      <c r="E46" s="6">
        <v>587.88400000000001</v>
      </c>
      <c r="F46" s="1">
        <f t="shared" si="0"/>
        <v>-7.6999999999998181E-2</v>
      </c>
      <c r="G46" s="6">
        <f t="shared" si="1"/>
        <v>7.6999999999998181E-2</v>
      </c>
    </row>
    <row r="47" spans="1:7" x14ac:dyDescent="0.25">
      <c r="A47" s="6" t="s">
        <v>18</v>
      </c>
      <c r="B47" s="5">
        <v>796882.38500000001</v>
      </c>
      <c r="C47" s="5">
        <v>346314.38500000001</v>
      </c>
      <c r="D47" s="5">
        <v>554.19200000000001</v>
      </c>
      <c r="E47" s="6">
        <v>554.11500000000001</v>
      </c>
      <c r="F47" s="1">
        <f t="shared" si="0"/>
        <v>-7.6999999999998181E-2</v>
      </c>
      <c r="G47" s="6">
        <f t="shared" si="1"/>
        <v>7.6999999999998181E-2</v>
      </c>
    </row>
    <row r="48" spans="1:7" x14ac:dyDescent="0.25">
      <c r="A48" s="6" t="s">
        <v>18</v>
      </c>
      <c r="B48" s="5">
        <v>837082.147</v>
      </c>
      <c r="C48" s="5">
        <v>347187.76</v>
      </c>
      <c r="D48" s="5">
        <v>505.04700000000003</v>
      </c>
      <c r="E48" s="6">
        <v>504.79</v>
      </c>
      <c r="F48" s="1">
        <f t="shared" si="0"/>
        <v>-0.257000000000005</v>
      </c>
      <c r="G48" s="6">
        <f t="shared" si="1"/>
        <v>0.257000000000005</v>
      </c>
    </row>
    <row r="49" spans="1:7" x14ac:dyDescent="0.25">
      <c r="A49" s="6" t="s">
        <v>18</v>
      </c>
      <c r="B49" s="5">
        <v>875341.94099999999</v>
      </c>
      <c r="C49" s="5">
        <v>344996.56400000001</v>
      </c>
      <c r="D49" s="5">
        <v>406.34899999999999</v>
      </c>
      <c r="E49" s="6">
        <v>406.40300000000002</v>
      </c>
      <c r="F49" s="1">
        <f t="shared" si="0"/>
        <v>5.4000000000030468E-2</v>
      </c>
      <c r="G49" s="6">
        <f t="shared" si="1"/>
        <v>5.4000000000030468E-2</v>
      </c>
    </row>
    <row r="50" spans="1:7" x14ac:dyDescent="0.25">
      <c r="A50" s="6" t="s">
        <v>18</v>
      </c>
      <c r="B50" s="5">
        <v>902186.24800000002</v>
      </c>
      <c r="C50" s="5">
        <v>353297.87699999998</v>
      </c>
      <c r="D50" s="5">
        <v>421.68799999999999</v>
      </c>
      <c r="E50" s="6">
        <v>421.91800000000001</v>
      </c>
      <c r="F50" s="1">
        <f t="shared" si="0"/>
        <v>0.23000000000001819</v>
      </c>
      <c r="G50" s="6">
        <f t="shared" si="1"/>
        <v>0.23000000000001819</v>
      </c>
    </row>
    <row r="51" spans="1:7" x14ac:dyDescent="0.25">
      <c r="A51" s="6" t="s">
        <v>18</v>
      </c>
      <c r="B51" s="5">
        <v>859678.01500000001</v>
      </c>
      <c r="C51" s="5">
        <v>319572.78499999997</v>
      </c>
      <c r="D51" s="5">
        <v>685.81</v>
      </c>
      <c r="E51" s="6">
        <v>685.61800000000005</v>
      </c>
      <c r="F51" s="1">
        <f t="shared" si="0"/>
        <v>-0.19199999999989359</v>
      </c>
      <c r="G51" s="6">
        <f t="shared" si="1"/>
        <v>0.19199999999989359</v>
      </c>
    </row>
    <row r="52" spans="1:7" x14ac:dyDescent="0.25">
      <c r="A52" s="6" t="s">
        <v>18</v>
      </c>
      <c r="B52" s="5">
        <v>813678.62199999997</v>
      </c>
      <c r="C52" s="5">
        <v>316103.01299999998</v>
      </c>
      <c r="D52" s="5">
        <v>775.03099999999995</v>
      </c>
      <c r="E52" s="6">
        <v>774.93100000000004</v>
      </c>
      <c r="F52" s="1">
        <f t="shared" si="0"/>
        <v>-9.9999999999909051E-2</v>
      </c>
      <c r="G52" s="6">
        <f t="shared" si="1"/>
        <v>9.9999999999909051E-2</v>
      </c>
    </row>
    <row r="53" spans="1:7" x14ac:dyDescent="0.25">
      <c r="A53" s="6" t="s">
        <v>18</v>
      </c>
      <c r="B53" s="5">
        <v>782036.12899999996</v>
      </c>
      <c r="C53" s="5">
        <v>324327.995</v>
      </c>
      <c r="D53" s="5">
        <v>813.93100000000004</v>
      </c>
      <c r="E53" s="6">
        <v>813.83699999999999</v>
      </c>
      <c r="F53" s="1">
        <f t="shared" si="0"/>
        <v>-9.4000000000050932E-2</v>
      </c>
      <c r="G53" s="6">
        <f t="shared" si="1"/>
        <v>9.4000000000050932E-2</v>
      </c>
    </row>
    <row r="54" spans="1:7" x14ac:dyDescent="0.25">
      <c r="A54" s="6" t="s">
        <v>18</v>
      </c>
      <c r="B54" s="5">
        <v>798191.91700000002</v>
      </c>
      <c r="C54" s="5">
        <v>293677.52799999999</v>
      </c>
      <c r="D54" s="5">
        <v>521.70100000000002</v>
      </c>
      <c r="E54" s="6">
        <v>521.82600000000002</v>
      </c>
      <c r="F54" s="1">
        <f t="shared" si="0"/>
        <v>0.125</v>
      </c>
      <c r="G54" s="6">
        <f t="shared" si="1"/>
        <v>0.125</v>
      </c>
    </row>
    <row r="55" spans="1:7" x14ac:dyDescent="0.25">
      <c r="A55" s="6" t="s">
        <v>18</v>
      </c>
      <c r="B55">
        <v>832108.89</v>
      </c>
      <c r="C55">
        <v>295042.09700000001</v>
      </c>
      <c r="D55">
        <v>603.38400000000001</v>
      </c>
      <c r="E55">
        <v>603.27599999999995</v>
      </c>
      <c r="F55">
        <f t="shared" si="0"/>
        <v>-0.10800000000006094</v>
      </c>
      <c r="G55">
        <f t="shared" si="1"/>
        <v>0.10800000000006094</v>
      </c>
    </row>
    <row r="56" spans="1:7" x14ac:dyDescent="0.25">
      <c r="A56" s="6" t="s">
        <v>18</v>
      </c>
      <c r="B56">
        <v>855470.63500000001</v>
      </c>
      <c r="C56">
        <v>291841.58100000001</v>
      </c>
      <c r="D56">
        <v>429.11900000000003</v>
      </c>
      <c r="E56">
        <v>428.99400000000003</v>
      </c>
      <c r="F56">
        <f t="shared" si="0"/>
        <v>-0.125</v>
      </c>
      <c r="G56">
        <f t="shared" si="1"/>
        <v>0.125</v>
      </c>
    </row>
    <row r="57" spans="1:7" x14ac:dyDescent="0.25">
      <c r="A57" s="6" t="s">
        <v>18</v>
      </c>
      <c r="B57">
        <v>829551.63100000005</v>
      </c>
      <c r="C57">
        <v>272737.77100000001</v>
      </c>
      <c r="D57">
        <v>399.096</v>
      </c>
      <c r="E57">
        <v>399.06400000000002</v>
      </c>
      <c r="F57">
        <f t="shared" si="0"/>
        <v>-3.1999999999982265E-2</v>
      </c>
      <c r="G57">
        <f t="shared" si="1"/>
        <v>3.1999999999982265E-2</v>
      </c>
    </row>
    <row r="58" spans="1:7" x14ac:dyDescent="0.25">
      <c r="A58" s="6" t="s">
        <v>18</v>
      </c>
      <c r="B58">
        <v>784967.19299999997</v>
      </c>
      <c r="C58">
        <v>256591.283</v>
      </c>
      <c r="D58">
        <v>482.798</v>
      </c>
      <c r="E58">
        <v>482.96899999999999</v>
      </c>
      <c r="F58">
        <f t="shared" si="0"/>
        <v>0.17099999999999227</v>
      </c>
      <c r="G58">
        <f t="shared" si="1"/>
        <v>0.17099999999999227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B1_East_NVA_DEM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2022-01-19T15:21:23Z</dcterms:modified>
</cp:coreProperties>
</file>