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30" windowWidth="17205" windowHeight="12780"/>
  </bookViews>
  <sheets>
    <sheet name="B2_West_GCP_ground" sheetId="1" r:id="rId1"/>
  </sheets>
  <calcPr calcId="145621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35" i="1" l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I10" i="1" l="1"/>
  <c r="I3" i="1"/>
  <c r="J3" i="1" s="1"/>
  <c r="I2" i="1"/>
  <c r="J2" i="1" s="1"/>
  <c r="I4" i="1"/>
  <c r="I5" i="1"/>
  <c r="J5" i="1" s="1"/>
  <c r="I6" i="1"/>
  <c r="J6" i="1" s="1"/>
  <c r="I8" i="1"/>
  <c r="J8" i="1" s="1"/>
  <c r="I9" i="1"/>
  <c r="J9" i="1" s="1"/>
  <c r="J10" i="1"/>
  <c r="J4" i="1"/>
  <c r="I7" i="1" l="1"/>
  <c r="J7" i="1" s="1"/>
</calcChain>
</file>

<file path=xl/sharedStrings.xml><?xml version="1.0" encoding="utf-8"?>
<sst xmlns="http://schemas.openxmlformats.org/spreadsheetml/2006/main" count="56" uniqueCount="56">
  <si>
    <t>Easting</t>
  </si>
  <si>
    <t>Northing</t>
  </si>
  <si>
    <t>Point</t>
  </si>
  <si>
    <t>Survey_Z</t>
  </si>
  <si>
    <t>dZ</t>
  </si>
  <si>
    <t>Min</t>
  </si>
  <si>
    <t>Max</t>
  </si>
  <si>
    <t>Mean</t>
  </si>
  <si>
    <t>Median</t>
  </si>
  <si>
    <t>RMSEz</t>
  </si>
  <si>
    <t>95% Confidence</t>
  </si>
  <si>
    <t>Std Dev</t>
  </si>
  <si>
    <t>Kurtosis</t>
  </si>
  <si>
    <t>Skew</t>
  </si>
  <si>
    <t>Lidar_Z</t>
  </si>
  <si>
    <t>Stats (US Feet)</t>
  </si>
  <si>
    <t>Meters</t>
  </si>
  <si>
    <t>GCP31A</t>
  </si>
  <si>
    <t>GCP32A</t>
  </si>
  <si>
    <t>GCP33A</t>
  </si>
  <si>
    <t>GCP34A</t>
  </si>
  <si>
    <t>GCP35A</t>
  </si>
  <si>
    <t>GCP36A</t>
  </si>
  <si>
    <t>GCP37A</t>
  </si>
  <si>
    <t>GCP38A</t>
  </si>
  <si>
    <t>GCP39A</t>
  </si>
  <si>
    <t>GCP40A</t>
  </si>
  <si>
    <t>GCP41A</t>
  </si>
  <si>
    <t>GCP45A</t>
  </si>
  <si>
    <t>GCP46A</t>
  </si>
  <si>
    <t>GCP47A</t>
  </si>
  <si>
    <t>GCP48A</t>
  </si>
  <si>
    <t>GCP59A</t>
  </si>
  <si>
    <t>GCP02C</t>
  </si>
  <si>
    <t>GCP03C</t>
  </si>
  <si>
    <t>GCP04C</t>
  </si>
  <si>
    <t>GCP05C</t>
  </si>
  <si>
    <t>GCP06C</t>
  </si>
  <si>
    <t>GCP07C</t>
  </si>
  <si>
    <t>GCP08C</t>
  </si>
  <si>
    <t>GCP09C</t>
  </si>
  <si>
    <t>GCP10C</t>
  </si>
  <si>
    <t>GCP11C</t>
  </si>
  <si>
    <t>GCP12C</t>
  </si>
  <si>
    <t>GCP13C</t>
  </si>
  <si>
    <t>GCP14C</t>
  </si>
  <si>
    <t>GCP15C</t>
  </si>
  <si>
    <t>GCP16C</t>
  </si>
  <si>
    <t>GCP17C</t>
  </si>
  <si>
    <t>GCP18C</t>
  </si>
  <si>
    <t>GCP19C</t>
  </si>
  <si>
    <t>GCP20C</t>
  </si>
  <si>
    <t>GCP22C</t>
  </si>
  <si>
    <t>GCP23C</t>
  </si>
  <si>
    <t>GCP24C</t>
  </si>
  <si>
    <t>GCP25C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</si>
</sst>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0" borderId="10" xfId="0" applyFont="1" applyBorder="1"/>
    <xf numFmtId="0" fontId="0" fillId="0" borderId="11" xfId="0" applyBorder="1"/>
    <xf numFmtId="164" fontId="0" fillId="0" borderId="11" xfId="0" applyNumberFormat="1" applyBorder="1"/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L25" sqref="L25"/>
    </sheetView>
  </sheetViews>
  <sheetFormatPr defaultRowHeight="15" x14ac:dyDescent="0.25"/>
  <cols>
    <col min="2" max="2" width="10.5703125" bestFit="1" customWidth="1"/>
    <col min="3" max="3" width="11.5703125" bestFit="1" customWidth="1"/>
    <col min="4" max="6" width="9.28515625" bestFit="1" customWidth="1"/>
    <col min="8" max="8" width="15.28515625" bestFit="1" customWidth="1"/>
  </cols>
  <sheetData>
    <row r="1" spans="1:10" x14ac:dyDescent="0.25">
      <c r="A1" t="s">
        <v>2</v>
      </c>
      <c r="B1" t="s">
        <v>0</v>
      </c>
      <c r="C1" t="s">
        <v>1</v>
      </c>
      <c r="D1" t="s">
        <v>3</v>
      </c>
      <c r="E1" t="s">
        <v>14</v>
      </c>
      <c r="F1" t="s">
        <v>4</v>
      </c>
      <c r="H1" s="1" t="s">
        <v>15</v>
      </c>
      <c r="I1" s="2"/>
      <c r="J1" s="1" t="s">
        <v>16</v>
      </c>
    </row>
    <row r="2" spans="1:10" x14ac:dyDescent="0.25">
      <c r="A2" s="4" t="s">
        <v>17</v>
      </c>
      <c r="B2" s="4">
        <v>2596731.4</v>
      </c>
      <c r="C2" s="4">
        <v>517148.283</v>
      </c>
      <c r="D2" s="4">
        <v>418.78100000000001</v>
      </c>
      <c r="E2" s="4">
        <v>419.06</v>
      </c>
      <c r="F2" s="4">
        <f>E2-D2</f>
        <v>0.27899999999999636</v>
      </c>
      <c r="H2" s="1" t="s">
        <v>5</v>
      </c>
      <c r="I2" s="3">
        <f>MIN(F2:F36)</f>
        <v>-0.14099999999996271</v>
      </c>
      <c r="J2" s="5">
        <f>CONVERT(I2,"ft","m")</f>
        <v>-4.2976799999988637E-2</v>
      </c>
    </row>
    <row r="3" spans="1:10" x14ac:dyDescent="0.25">
      <c r="A3" s="4" t="s">
        <v>18</v>
      </c>
      <c r="B3" s="4">
        <v>2536418.8160000001</v>
      </c>
      <c r="C3" s="4">
        <v>473901.36700000003</v>
      </c>
      <c r="D3" s="4">
        <v>393.13200000000001</v>
      </c>
      <c r="E3" s="4">
        <v>393.31</v>
      </c>
      <c r="F3" s="4">
        <f t="shared" ref="F3:F40" si="0">E3-D3</f>
        <v>0.17799999999999727</v>
      </c>
      <c r="H3" s="1" t="s">
        <v>6</v>
      </c>
      <c r="I3" s="3">
        <f>MAX(F2:F36)</f>
        <v>0.29700000000002547</v>
      </c>
      <c r="J3" s="5">
        <f t="shared" ref="J3:J10" si="1">CONVERT(I3,"ft","m")</f>
        <v>9.0525600000007755E-2</v>
      </c>
    </row>
    <row r="4" spans="1:10" x14ac:dyDescent="0.25">
      <c r="A4" s="4" t="s">
        <v>19</v>
      </c>
      <c r="B4" s="4">
        <v>2591309.872</v>
      </c>
      <c r="C4" s="4">
        <v>424926.43199999997</v>
      </c>
      <c r="D4" s="4">
        <v>392.55</v>
      </c>
      <c r="E4" s="4">
        <v>392.75</v>
      </c>
      <c r="F4" s="4">
        <f t="shared" si="0"/>
        <v>0.19999999999998863</v>
      </c>
      <c r="H4" s="1" t="s">
        <v>7</v>
      </c>
      <c r="I4" s="3">
        <f>AVERAGE(F2:F36)</f>
        <v>3.7028571428567962E-2</v>
      </c>
      <c r="J4" s="5">
        <f t="shared" si="1"/>
        <v>1.1286308571427515E-2</v>
      </c>
    </row>
    <row r="5" spans="1:10" x14ac:dyDescent="0.25">
      <c r="A5" s="4" t="s">
        <v>20</v>
      </c>
      <c r="B5" s="4">
        <v>2587351.1979999999</v>
      </c>
      <c r="C5" s="4">
        <v>351802.07799999998</v>
      </c>
      <c r="D5" s="4">
        <v>603.53399999999999</v>
      </c>
      <c r="E5" s="4">
        <v>603.52</v>
      </c>
      <c r="F5" s="4">
        <f t="shared" si="0"/>
        <v>-1.4000000000010004E-2</v>
      </c>
      <c r="H5" s="1" t="s">
        <v>8</v>
      </c>
      <c r="I5" s="3">
        <f>MEDIAN(F2:F36)</f>
        <v>2.299999999991087E-2</v>
      </c>
      <c r="J5" s="5">
        <f t="shared" si="1"/>
        <v>7.0103999999728333E-3</v>
      </c>
    </row>
    <row r="6" spans="1:10" x14ac:dyDescent="0.25">
      <c r="A6" s="4" t="s">
        <v>21</v>
      </c>
      <c r="B6" s="4">
        <v>2535568.3280000002</v>
      </c>
      <c r="C6" s="4">
        <v>401333.283</v>
      </c>
      <c r="D6" s="4">
        <v>416.84100000000001</v>
      </c>
      <c r="E6" s="4">
        <v>416.82</v>
      </c>
      <c r="F6" s="4">
        <f t="shared" si="0"/>
        <v>-2.1000000000015007E-2</v>
      </c>
      <c r="H6" s="1" t="s">
        <v>9</v>
      </c>
      <c r="I6" s="3">
        <f>SQRT(SUMSQ(F2:F36)/COUNTA(F2:F36))</f>
        <v>0.12056438706588601</v>
      </c>
      <c r="J6" s="5">
        <f t="shared" si="1"/>
        <v>3.674802517768206E-2</v>
      </c>
    </row>
    <row r="7" spans="1:10" x14ac:dyDescent="0.25">
      <c r="A7" s="4" t="s">
        <v>22</v>
      </c>
      <c r="B7" s="4">
        <v>2497614.5819999999</v>
      </c>
      <c r="C7" s="4">
        <v>327416.23100000003</v>
      </c>
      <c r="D7" s="4">
        <v>370.68700000000001</v>
      </c>
      <c r="E7" s="4">
        <v>370.83</v>
      </c>
      <c r="F7" s="4">
        <f t="shared" si="0"/>
        <v>0.14299999999997226</v>
      </c>
      <c r="H7" s="1" t="s">
        <v>10</v>
      </c>
      <c r="I7" s="3">
        <f>I6*1.96</f>
        <v>0.23630619864913657</v>
      </c>
      <c r="J7" s="5">
        <f t="shared" si="1"/>
        <v>7.202612934825682E-2</v>
      </c>
    </row>
    <row r="8" spans="1:10" x14ac:dyDescent="0.25">
      <c r="A8" s="4" t="s">
        <v>23</v>
      </c>
      <c r="B8" s="4">
        <v>2440235.679</v>
      </c>
      <c r="C8" s="4">
        <v>422775.44500000001</v>
      </c>
      <c r="D8" s="4">
        <v>372.93299999999999</v>
      </c>
      <c r="E8" s="4">
        <v>373.23</v>
      </c>
      <c r="F8" s="4">
        <f t="shared" si="0"/>
        <v>0.29700000000002547</v>
      </c>
      <c r="H8" s="1" t="s">
        <v>11</v>
      </c>
      <c r="I8" s="3">
        <f>STDEV(F2:F36)</f>
        <v>0.11641242245070753</v>
      </c>
      <c r="J8" s="5">
        <f t="shared" si="1"/>
        <v>3.548250636297566E-2</v>
      </c>
    </row>
    <row r="9" spans="1:10" x14ac:dyDescent="0.25">
      <c r="A9" s="4" t="s">
        <v>24</v>
      </c>
      <c r="B9" s="4">
        <v>2429707.9350000001</v>
      </c>
      <c r="C9" s="4">
        <v>568082.64800000004</v>
      </c>
      <c r="D9" s="4">
        <v>515.75900000000001</v>
      </c>
      <c r="E9" s="4">
        <v>515.69000000000005</v>
      </c>
      <c r="F9" s="4">
        <f t="shared" si="0"/>
        <v>-6.8999999999959982E-2</v>
      </c>
      <c r="H9" s="1" t="s">
        <v>12</v>
      </c>
      <c r="I9" s="3">
        <f>KURT(F2:F36)</f>
        <v>-0.54915926608040433</v>
      </c>
      <c r="J9" s="5">
        <f t="shared" si="1"/>
        <v>-0.16738374430130726</v>
      </c>
    </row>
    <row r="10" spans="1:10" x14ac:dyDescent="0.25">
      <c r="A10" s="4" t="s">
        <v>25</v>
      </c>
      <c r="B10" s="4">
        <v>2428141.4410000001</v>
      </c>
      <c r="C10" s="4">
        <v>680815.38600000006</v>
      </c>
      <c r="D10" s="4">
        <v>461.76</v>
      </c>
      <c r="E10" s="4">
        <v>461.95</v>
      </c>
      <c r="F10" s="4">
        <f t="shared" si="0"/>
        <v>0.18999999999999773</v>
      </c>
      <c r="H10" s="1" t="s">
        <v>13</v>
      </c>
      <c r="I10" s="3">
        <f>SKEW(F2:F36)</f>
        <v>0.446072238524239</v>
      </c>
      <c r="J10" s="5">
        <f t="shared" si="1"/>
        <v>0.13596281830218804</v>
      </c>
    </row>
    <row r="11" spans="1:10" x14ac:dyDescent="0.25">
      <c r="A11" s="4" t="s">
        <v>26</v>
      </c>
      <c r="B11" s="4">
        <v>2459047.1129999999</v>
      </c>
      <c r="C11" s="4">
        <v>769885.82200000004</v>
      </c>
      <c r="D11" s="4">
        <v>523.48299999999995</v>
      </c>
      <c r="E11" s="4">
        <v>523.55999999999995</v>
      </c>
      <c r="F11" s="4">
        <f t="shared" si="0"/>
        <v>7.6999999999998181E-2</v>
      </c>
    </row>
    <row r="12" spans="1:10" x14ac:dyDescent="0.25">
      <c r="A12" s="4" t="s">
        <v>27</v>
      </c>
      <c r="B12" s="4">
        <v>2446586.7140000002</v>
      </c>
      <c r="C12" s="4">
        <v>840899.77099999995</v>
      </c>
      <c r="D12" s="4">
        <v>603.42200000000003</v>
      </c>
      <c r="E12" s="4">
        <v>603.47</v>
      </c>
      <c r="F12" s="4">
        <f t="shared" si="0"/>
        <v>4.8000000000001819E-2</v>
      </c>
    </row>
    <row r="13" spans="1:10" x14ac:dyDescent="0.25">
      <c r="A13" s="4" t="s">
        <v>28</v>
      </c>
      <c r="B13" s="4">
        <v>2518060.67</v>
      </c>
      <c r="C13" s="4">
        <v>516935.62</v>
      </c>
      <c r="D13" s="4">
        <v>457.64</v>
      </c>
      <c r="E13" s="4">
        <v>457.79</v>
      </c>
      <c r="F13" s="4">
        <f t="shared" si="0"/>
        <v>0.15000000000003411</v>
      </c>
    </row>
    <row r="14" spans="1:10" x14ac:dyDescent="0.25">
      <c r="A14" s="4" t="s">
        <v>29</v>
      </c>
      <c r="B14" s="4">
        <v>2522441.0660000001</v>
      </c>
      <c r="C14" s="4">
        <v>611417.22499999998</v>
      </c>
      <c r="D14" s="4">
        <v>511.83499999999998</v>
      </c>
      <c r="E14" s="4">
        <v>511.92</v>
      </c>
      <c r="F14" s="4">
        <f t="shared" si="0"/>
        <v>8.500000000003638E-2</v>
      </c>
    </row>
    <row r="15" spans="1:10" x14ac:dyDescent="0.25">
      <c r="A15" s="4" t="s">
        <v>30</v>
      </c>
      <c r="B15" s="4">
        <v>2524567.3730000001</v>
      </c>
      <c r="C15" s="4">
        <v>708969.34199999995</v>
      </c>
      <c r="D15" s="4">
        <v>460.29399999999998</v>
      </c>
      <c r="E15" s="4">
        <v>460.46</v>
      </c>
      <c r="F15" s="4">
        <f t="shared" si="0"/>
        <v>0.16599999999999682</v>
      </c>
    </row>
    <row r="16" spans="1:10" x14ac:dyDescent="0.25">
      <c r="A16" s="4" t="s">
        <v>31</v>
      </c>
      <c r="B16" s="4">
        <v>2511320.3119999999</v>
      </c>
      <c r="C16" s="4">
        <v>809372.96799999999</v>
      </c>
      <c r="D16" s="4">
        <v>567.37599999999998</v>
      </c>
      <c r="E16" s="4">
        <v>567.51</v>
      </c>
      <c r="F16" s="4">
        <f t="shared" si="0"/>
        <v>0.13400000000001455</v>
      </c>
    </row>
    <row r="17" spans="1:6" x14ac:dyDescent="0.25">
      <c r="A17" s="4" t="s">
        <v>32</v>
      </c>
      <c r="B17" s="4">
        <v>2579845.8659999999</v>
      </c>
      <c r="C17" s="4">
        <v>604455.89800000004</v>
      </c>
      <c r="D17" s="4">
        <v>547.11099999999999</v>
      </c>
      <c r="E17" s="4">
        <v>546.97</v>
      </c>
      <c r="F17" s="4">
        <f t="shared" si="0"/>
        <v>-0.14099999999996271</v>
      </c>
    </row>
    <row r="18" spans="1:6" x14ac:dyDescent="0.25">
      <c r="A18" s="4" t="s">
        <v>33</v>
      </c>
      <c r="B18" s="4">
        <v>2118527.2310000001</v>
      </c>
      <c r="C18" s="4">
        <v>983716.55700000003</v>
      </c>
      <c r="D18" s="4">
        <v>477.53500000000003</v>
      </c>
      <c r="E18" s="4">
        <v>477.46</v>
      </c>
      <c r="F18" s="4">
        <f t="shared" si="0"/>
        <v>-7.5000000000045475E-2</v>
      </c>
    </row>
    <row r="19" spans="1:6" x14ac:dyDescent="0.25">
      <c r="A19" s="4" t="s">
        <v>34</v>
      </c>
      <c r="B19" s="4">
        <v>2188756.3250000002</v>
      </c>
      <c r="C19" s="4">
        <v>840248.36800000002</v>
      </c>
      <c r="D19" s="4">
        <v>424.17899999999997</v>
      </c>
      <c r="E19" s="4">
        <v>424.15</v>
      </c>
      <c r="F19" s="4">
        <f t="shared" si="0"/>
        <v>-2.8999999999996362E-2</v>
      </c>
    </row>
    <row r="20" spans="1:6" x14ac:dyDescent="0.25">
      <c r="A20" s="4" t="s">
        <v>35</v>
      </c>
      <c r="B20" s="4">
        <v>2166288.2170000002</v>
      </c>
      <c r="C20" s="4">
        <v>994089.91099999996</v>
      </c>
      <c r="D20" s="4">
        <v>448.18400000000003</v>
      </c>
      <c r="E20" s="4">
        <v>448.1</v>
      </c>
      <c r="F20" s="4">
        <f t="shared" si="0"/>
        <v>-8.4000000000003183E-2</v>
      </c>
    </row>
    <row r="21" spans="1:6" x14ac:dyDescent="0.25">
      <c r="A21" s="4" t="s">
        <v>36</v>
      </c>
      <c r="B21" s="4">
        <v>2170183.0780000002</v>
      </c>
      <c r="C21" s="4">
        <v>913815.64399999997</v>
      </c>
      <c r="D21" s="4">
        <v>434.00200000000001</v>
      </c>
      <c r="E21" s="4">
        <v>433.89</v>
      </c>
      <c r="F21" s="4">
        <f t="shared" si="0"/>
        <v>-0.11200000000002319</v>
      </c>
    </row>
    <row r="22" spans="1:6" x14ac:dyDescent="0.25">
      <c r="A22" s="4" t="s">
        <v>37</v>
      </c>
      <c r="B22" s="4">
        <v>2248368.679</v>
      </c>
      <c r="C22" s="4">
        <v>898618.51</v>
      </c>
      <c r="D22" s="4">
        <v>591.53399999999999</v>
      </c>
      <c r="E22" s="4">
        <v>591.62</v>
      </c>
      <c r="F22" s="4">
        <f t="shared" si="0"/>
        <v>8.6000000000012733E-2</v>
      </c>
    </row>
    <row r="23" spans="1:6" x14ac:dyDescent="0.25">
      <c r="A23" s="4" t="s">
        <v>38</v>
      </c>
      <c r="B23" s="4">
        <v>2289645.233</v>
      </c>
      <c r="C23" s="4">
        <v>944133.85199999996</v>
      </c>
      <c r="D23" s="4">
        <v>490.88600000000002</v>
      </c>
      <c r="E23" s="4">
        <v>490.9</v>
      </c>
      <c r="F23" s="4">
        <f t="shared" si="0"/>
        <v>1.3999999999953161E-2</v>
      </c>
    </row>
    <row r="24" spans="1:6" x14ac:dyDescent="0.25">
      <c r="A24" s="4" t="s">
        <v>39</v>
      </c>
      <c r="B24" s="4">
        <v>2302139.4139999999</v>
      </c>
      <c r="C24" s="4">
        <v>918464.43099999998</v>
      </c>
      <c r="D24" s="4">
        <v>587.65700000000004</v>
      </c>
      <c r="E24" s="4">
        <v>587.67999999999995</v>
      </c>
      <c r="F24" s="4">
        <f t="shared" si="0"/>
        <v>2.299999999991087E-2</v>
      </c>
    </row>
    <row r="25" spans="1:6" x14ac:dyDescent="0.25">
      <c r="A25" s="4" t="s">
        <v>40</v>
      </c>
      <c r="B25" s="4">
        <v>2293163.6150000002</v>
      </c>
      <c r="C25" s="4">
        <v>891819.82</v>
      </c>
      <c r="D25" s="4">
        <v>609.71400000000006</v>
      </c>
      <c r="E25" s="4">
        <v>609.58000000000004</v>
      </c>
      <c r="F25" s="4">
        <f t="shared" si="0"/>
        <v>-0.13400000000001455</v>
      </c>
    </row>
    <row r="26" spans="1:6" x14ac:dyDescent="0.25">
      <c r="A26" s="4" t="s">
        <v>41</v>
      </c>
      <c r="B26" s="4">
        <v>2296294.0920000002</v>
      </c>
      <c r="C26" s="4">
        <v>850814.02</v>
      </c>
      <c r="D26" s="4">
        <v>661.90700000000004</v>
      </c>
      <c r="E26" s="4">
        <v>661.81</v>
      </c>
      <c r="F26" s="4">
        <f t="shared" si="0"/>
        <v>-9.7000000000093678E-2</v>
      </c>
    </row>
    <row r="27" spans="1:6" x14ac:dyDescent="0.25">
      <c r="A27" s="4" t="s">
        <v>42</v>
      </c>
      <c r="B27" s="4">
        <v>2261491.4679999999</v>
      </c>
      <c r="C27" s="4">
        <v>827452.32799999998</v>
      </c>
      <c r="D27" s="4">
        <v>438.10599999999999</v>
      </c>
      <c r="E27" s="4">
        <v>438.14</v>
      </c>
      <c r="F27" s="4">
        <f t="shared" si="0"/>
        <v>3.3999999999991815E-2</v>
      </c>
    </row>
    <row r="28" spans="1:6" x14ac:dyDescent="0.25">
      <c r="A28" s="4" t="s">
        <v>43</v>
      </c>
      <c r="B28" s="4">
        <v>2220267.6510000001</v>
      </c>
      <c r="C28" s="4">
        <v>838777.62399999995</v>
      </c>
      <c r="D28" s="4">
        <v>431.05700000000002</v>
      </c>
      <c r="E28" s="4">
        <v>431.12</v>
      </c>
      <c r="F28" s="4">
        <f t="shared" si="0"/>
        <v>6.2999999999988177E-2</v>
      </c>
    </row>
    <row r="29" spans="1:6" x14ac:dyDescent="0.25">
      <c r="A29" s="4" t="s">
        <v>44</v>
      </c>
      <c r="B29" s="4">
        <v>2177755.977</v>
      </c>
      <c r="C29" s="4">
        <v>805052.48800000001</v>
      </c>
      <c r="D29" s="4">
        <v>643.81200000000001</v>
      </c>
      <c r="E29" s="4">
        <v>643.77</v>
      </c>
      <c r="F29" s="4">
        <f t="shared" si="0"/>
        <v>-4.2000000000030013E-2</v>
      </c>
    </row>
    <row r="30" spans="1:6" x14ac:dyDescent="0.25">
      <c r="A30" s="4" t="s">
        <v>45</v>
      </c>
      <c r="B30" s="4">
        <v>2160983.273</v>
      </c>
      <c r="C30" s="4">
        <v>838487.83299999998</v>
      </c>
      <c r="D30" s="4">
        <v>571.14200000000005</v>
      </c>
      <c r="E30" s="4">
        <v>571.12</v>
      </c>
      <c r="F30" s="4">
        <f t="shared" si="0"/>
        <v>-2.2000000000048203E-2</v>
      </c>
    </row>
    <row r="31" spans="1:6" x14ac:dyDescent="0.25">
      <c r="A31" s="4" t="s">
        <v>46</v>
      </c>
      <c r="B31" s="4">
        <v>2155278.3289999999</v>
      </c>
      <c r="C31" s="4">
        <v>868924.43599999999</v>
      </c>
      <c r="D31" s="4">
        <v>534.18499999999995</v>
      </c>
      <c r="E31" s="4">
        <v>534.17999999999995</v>
      </c>
      <c r="F31" s="4">
        <f t="shared" si="0"/>
        <v>-4.9999999999954525E-3</v>
      </c>
    </row>
    <row r="32" spans="1:6" x14ac:dyDescent="0.25">
      <c r="A32" s="4" t="s">
        <v>47</v>
      </c>
      <c r="B32" s="4">
        <v>2185435.7719999999</v>
      </c>
      <c r="C32" s="4">
        <v>866887.24800000002</v>
      </c>
      <c r="D32" s="4">
        <v>445.04199999999997</v>
      </c>
      <c r="E32" s="4">
        <v>444.99</v>
      </c>
      <c r="F32" s="4">
        <f t="shared" si="0"/>
        <v>-5.1999999999964075E-2</v>
      </c>
    </row>
    <row r="33" spans="1:6" x14ac:dyDescent="0.25">
      <c r="A33" s="4" t="s">
        <v>48</v>
      </c>
      <c r="B33" s="4">
        <v>2217324.3709999998</v>
      </c>
      <c r="C33" s="4">
        <v>892084.33799999999</v>
      </c>
      <c r="D33" s="4">
        <v>660.65099999999995</v>
      </c>
      <c r="E33" s="4">
        <v>660.69</v>
      </c>
      <c r="F33" s="4">
        <f t="shared" si="0"/>
        <v>3.9000000000100954E-2</v>
      </c>
    </row>
    <row r="34" spans="1:6" x14ac:dyDescent="0.25">
      <c r="A34" s="4" t="s">
        <v>49</v>
      </c>
      <c r="B34" s="4">
        <v>2236414.69</v>
      </c>
      <c r="C34" s="4">
        <v>872200.9</v>
      </c>
      <c r="D34" s="4">
        <v>569.52599999999995</v>
      </c>
      <c r="E34" s="4">
        <v>569.66</v>
      </c>
      <c r="F34" s="4">
        <f t="shared" si="0"/>
        <v>0.13400000000001455</v>
      </c>
    </row>
    <row r="35" spans="1:6" x14ac:dyDescent="0.25">
      <c r="A35" s="4" t="s">
        <v>50</v>
      </c>
      <c r="B35" s="4">
        <v>2140705.477</v>
      </c>
      <c r="C35" s="4">
        <v>933549.19299999997</v>
      </c>
      <c r="D35" s="4">
        <v>448.52</v>
      </c>
      <c r="E35" s="4">
        <v>448.49</v>
      </c>
      <c r="F35" s="4">
        <f t="shared" si="0"/>
        <v>-2.9999999999972715E-2</v>
      </c>
    </row>
    <row r="36" spans="1:6" x14ac:dyDescent="0.25">
      <c r="A36" t="s">
        <v>51</v>
      </c>
      <c r="B36">
        <v>2170429.409</v>
      </c>
      <c r="C36">
        <v>958377.06099999999</v>
      </c>
      <c r="D36">
        <v>442.49700000000001</v>
      </c>
      <c r="E36">
        <v>442.38</v>
      </c>
      <c r="F36" s="4">
        <f>E36-D36</f>
        <v>-0.11700000000001864</v>
      </c>
    </row>
    <row r="37" spans="1:6" x14ac:dyDescent="0.25">
      <c r="A37" t="s">
        <v>52</v>
      </c>
      <c r="B37">
        <v>2255040.3420000002</v>
      </c>
      <c r="C37">
        <v>922948.51300000004</v>
      </c>
      <c r="D37">
        <v>505.07400000000001</v>
      </c>
      <c r="E37">
        <v>505.11</v>
      </c>
      <c r="F37" s="4">
        <f t="shared" si="0"/>
        <v>3.6000000000001364E-2</v>
      </c>
    </row>
    <row r="38" spans="1:6" x14ac:dyDescent="0.25">
      <c r="A38" t="s">
        <v>53</v>
      </c>
      <c r="B38">
        <v>2277480.1129999999</v>
      </c>
      <c r="C38">
        <v>918578.26599999995</v>
      </c>
      <c r="D38">
        <v>537.68299999999999</v>
      </c>
      <c r="E38">
        <v>537.59</v>
      </c>
      <c r="F38" s="4">
        <f t="shared" si="0"/>
        <v>-9.2999999999960892E-2</v>
      </c>
    </row>
    <row r="39" spans="1:6" x14ac:dyDescent="0.25">
      <c r="A39" t="s">
        <v>54</v>
      </c>
      <c r="B39">
        <v>2266425.7370000002</v>
      </c>
      <c r="C39">
        <v>861481.76800000004</v>
      </c>
      <c r="D39">
        <v>587.07100000000003</v>
      </c>
      <c r="E39">
        <v>586.98</v>
      </c>
      <c r="F39" s="4">
        <f t="shared" si="0"/>
        <v>-9.1000000000008185E-2</v>
      </c>
    </row>
    <row r="40" spans="1:6" x14ac:dyDescent="0.25">
      <c r="A40" t="s">
        <v>55</v>
      </c>
      <c r="B40">
        <v>2187660.071</v>
      </c>
      <c r="C40">
        <v>917589.15599999996</v>
      </c>
      <c r="D40">
        <v>444.81700000000001</v>
      </c>
      <c r="E40">
        <v>444.72</v>
      </c>
      <c r="F40" s="4">
        <f t="shared" si="0"/>
        <v>-9.6999999999979991E-2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B2_West_GCP_ground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Campbell</dc:creator>
  <cp:lastModifiedBy>Susan Hessefort</cp:lastModifiedBy>
  <dcterms:created xsi:type="dcterms:W3CDTF">2020-06-15T16:33:58Z</dcterms:created>
  <dcterms:modified xsi:type="dcterms:W3CDTF">2022-01-25T20:58:52Z</dcterms:modified>
</cp:coreProperties>
</file>