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60" windowWidth="13020" windowHeight="11790"/>
  </bookViews>
  <sheets>
    <sheet name="B2_West_vva_point-cloud" sheetId="1" r:id="rId1"/>
  </sheets>
  <calcPr calcId="145621"/>
</workbook>
</file>

<file path=xl/calcChain.xml><?xml version="1.0" encoding="utf-8"?>
<calcChain xmlns="http://schemas.openxmlformats.org/spreadsheetml/2006/main">
  <c r="I7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  <c r="I8" i="1"/>
  <c r="I10" i="1"/>
  <c r="I9" i="1"/>
  <c r="I6" i="1"/>
  <c r="I5" i="1"/>
  <c r="I4" i="1"/>
  <c r="I3" i="1"/>
  <c r="I2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6" i="1"/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3" i="1"/>
  <c r="F2" i="1"/>
  <c r="J5" i="1" s="1"/>
  <c r="J7" i="1" l="1"/>
  <c r="J10" i="1" l="1"/>
  <c r="J9" i="1"/>
  <c r="J8" i="1"/>
  <c r="J6" i="1"/>
  <c r="J4" i="1"/>
  <c r="J3" i="1"/>
  <c r="J2" i="1"/>
</calcChain>
</file>

<file path=xl/sharedStrings.xml><?xml version="1.0" encoding="utf-8"?>
<sst xmlns="http://schemas.openxmlformats.org/spreadsheetml/2006/main" count="86" uniqueCount="86">
  <si>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</si>
  <si>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</si>
  <si>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</si>
  <si>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</si>
  <si>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</si>
  <si>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</si>
  <si>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</si>
  <si>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</si>
  <si>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</si>
  <si>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</si>
  <si>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</si>
  <si>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Std Dev</t>
  </si>
  <si>
    <t>Kurtosis</t>
  </si>
  <si>
    <t>Skew</t>
  </si>
  <si>
    <t>95th Percentile</t>
  </si>
  <si>
    <t>(meters)</t>
  </si>
  <si>
    <t>Stats (US Feet)</t>
  </si>
  <si>
    <t>VVA041A</t>
  </si>
  <si>
    <t>VVA042A</t>
  </si>
  <si>
    <t>VVA043A</t>
  </si>
  <si>
    <t>VVA045A</t>
  </si>
  <si>
    <t>VVA046A</t>
  </si>
  <si>
    <t>VVA048A</t>
  </si>
  <si>
    <t>VVA049A</t>
  </si>
  <si>
    <t>VVA050A</t>
  </si>
  <si>
    <t>VVA052A</t>
  </si>
  <si>
    <t>VVA053A</t>
  </si>
  <si>
    <t>VVA054A</t>
  </si>
  <si>
    <t>VVA055A</t>
  </si>
  <si>
    <t>VVA061A</t>
  </si>
  <si>
    <t>VVA072A</t>
  </si>
  <si>
    <t>VVA074A</t>
  </si>
  <si>
    <t>VVA075A</t>
  </si>
  <si>
    <t>VVA076A</t>
  </si>
  <si>
    <t>VVA077A</t>
  </si>
  <si>
    <t>VVA078A</t>
  </si>
  <si>
    <t>VVA079A</t>
  </si>
  <si>
    <t>VVA080A</t>
  </si>
  <si>
    <t>VVA089A</t>
  </si>
  <si>
    <t>VVA090A</t>
  </si>
  <si>
    <t>VVA092A</t>
  </si>
  <si>
    <t>VVA093A</t>
  </si>
  <si>
    <t>VVA098A</t>
  </si>
  <si>
    <t>VVA099A</t>
  </si>
  <si>
    <t>VVA100A</t>
  </si>
  <si>
    <t>VVA101A</t>
  </si>
  <si>
    <t>VVA102A</t>
  </si>
  <si>
    <t>VVA113A</t>
  </si>
  <si>
    <t>VVA114A</t>
  </si>
  <si>
    <t>VVA116A</t>
  </si>
  <si>
    <t xml:space="preserve">VVA01C </t>
  </si>
  <si>
    <t xml:space="preserve">VVA02C </t>
  </si>
  <si>
    <t xml:space="preserve">VVA03C </t>
  </si>
  <si>
    <t xml:space="preserve">VVA04C </t>
  </si>
  <si>
    <t xml:space="preserve">VVA05C </t>
  </si>
  <si>
    <t xml:space="preserve">VVA06C </t>
  </si>
  <si>
    <t xml:space="preserve">VVA07C </t>
  </si>
  <si>
    <t xml:space="preserve">VVA08C </t>
  </si>
  <si>
    <t xml:space="preserve">VVA09C </t>
  </si>
  <si>
    <t xml:space="preserve">VVA10C </t>
  </si>
  <si>
    <t xml:space="preserve">VVA11C </t>
  </si>
  <si>
    <t xml:space="preserve">VVA12C </t>
  </si>
  <si>
    <t xml:space="preserve">VVA13C </t>
  </si>
  <si>
    <t xml:space="preserve">VVA14C </t>
  </si>
  <si>
    <t xml:space="preserve">VVA15C </t>
  </si>
  <si>
    <t xml:space="preserve">VVA16C </t>
  </si>
  <si>
    <t xml:space="preserve">VVA17C </t>
  </si>
  <si>
    <t xml:space="preserve">VVA18C </t>
  </si>
  <si>
    <t xml:space="preserve">VVA19C </t>
  </si>
  <si>
    <t xml:space="preserve">VVA20C </t>
  </si>
  <si>
    <t xml:space="preserve">VVA21C </t>
  </si>
  <si>
    <t xml:space="preserve">VVA22C </t>
  </si>
  <si>
    <t xml:space="preserve">VVA23C </t>
  </si>
  <si>
    <t xml:space="preserve">VVA24C </t>
  </si>
  <si>
    <t xml:space="preserve">VVA25C </t>
  </si>
  <si>
    <t xml:space="preserve">VVA26C </t>
  </si>
  <si>
    <t xml:space="preserve">VVA27C </t>
  </si>
  <si>
    <t xml:space="preserve">VVA28C </t>
  </si>
  <si>
    <t xml:space="preserve">VVA29C </t>
  </si>
  <si>
    <t xml:space="preserve">VVA30C </t>
  </si>
  <si>
    <t xml:space="preserve">VVA31C </t>
  </si>
  <si>
    <t xml:space="preserve">VVA32C </t>
  </si>
  <si>
    <t xml:space="preserve">VVA33C </t>
  </si>
  <si>
    <t xml:space="preserve">VVA34C </t>
  </si>
  <si>
    <t xml:space="preserve">VVA35C </t>
  </si>
  <si>
    <t>abs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</si>
</sst>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I12" sqref="I12"/>
    </sheetView>
  </sheetViews>
  <sheetFormatPr defaultRowHeight="15" x14ac:dyDescent="0.25"/>
  <cols>
    <col min="1" max="1" width="11" customWidth="1"/>
    <col min="2" max="2" width="11" bestFit="1" customWidth="1"/>
    <col min="3" max="3" width="11.5703125" bestFit="1" customWidth="1"/>
    <col min="4" max="4" width="9" bestFit="1" customWidth="1"/>
    <col min="5" max="5" width="10.7109375" bestFit="1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G1" t="s">
        <v>85</v>
      </c>
      <c r="H1" s="2" t="s">
        <v>16</v>
      </c>
      <c r="I1" s="3"/>
      <c r="J1" t="s">
        <v>15</v>
      </c>
    </row>
    <row r="2" spans="1:10" x14ac:dyDescent="0.25">
      <c r="A2" s="5" t="s">
        <v>17</v>
      </c>
      <c r="B2" s="5">
        <v>2564032.17</v>
      </c>
      <c r="C2" s="5">
        <v>491915.19</v>
      </c>
      <c r="D2" s="5">
        <v>464.03</v>
      </c>
      <c r="E2" s="5">
        <v>464.12</v>
      </c>
      <c r="F2" s="5">
        <f>E2-D2</f>
        <v>9.0000000000031832E-2</v>
      </c>
      <c r="G2">
        <f>ABS(F2)</f>
        <v>9.0000000000031832E-2</v>
      </c>
      <c r="H2" s="2" t="s">
        <v>6</v>
      </c>
      <c r="I2" s="4">
        <f>MIN(F2:F69)</f>
        <v>-0.18999999999999773</v>
      </c>
      <c r="J2" s="1">
        <f>CONVERT(I2,"ft","m")</f>
        <v>-5.7911999999999311E-2</v>
      </c>
    </row>
    <row r="3" spans="1:10" x14ac:dyDescent="0.25">
      <c r="A3" s="5" t="s">
        <v>18</v>
      </c>
      <c r="B3" s="5">
        <v>2589939.4</v>
      </c>
      <c r="C3" s="5">
        <v>394384.1</v>
      </c>
      <c r="D3" s="5">
        <v>415.91</v>
      </c>
      <c r="E3" s="5">
        <v>416.44</v>
      </c>
      <c r="F3" s="5">
        <f t="shared" ref="F3:F66" si="0">E3-D3</f>
        <v>0.52999999999997272</v>
      </c>
      <c r="G3" s="5">
        <f t="shared" ref="G3:G66" si="1">ABS(F3)</f>
        <v>0.52999999999997272</v>
      </c>
      <c r="H3" s="2" t="s">
        <v>7</v>
      </c>
      <c r="I3" s="4">
        <f>MAX(F2:F69)</f>
        <v>0.60000000000002274</v>
      </c>
      <c r="J3" s="1">
        <f t="shared" ref="J3:J10" si="2">CONVERT(I3,"ft","m")</f>
        <v>0.18288000000000693</v>
      </c>
    </row>
    <row r="4" spans="1:10" x14ac:dyDescent="0.25">
      <c r="A4" s="5" t="s">
        <v>19</v>
      </c>
      <c r="B4" s="5">
        <v>2574622.33</v>
      </c>
      <c r="C4" s="5">
        <v>349035.33</v>
      </c>
      <c r="D4" s="5">
        <v>428.62</v>
      </c>
      <c r="E4" s="5">
        <v>429.18</v>
      </c>
      <c r="F4" s="5">
        <f t="shared" si="0"/>
        <v>0.56000000000000227</v>
      </c>
      <c r="G4" s="5">
        <f t="shared" si="1"/>
        <v>0.56000000000000227</v>
      </c>
      <c r="H4" s="2" t="s">
        <v>8</v>
      </c>
      <c r="I4" s="4">
        <f>AVERAGE(F2:F69)</f>
        <v>0.22705882352940754</v>
      </c>
      <c r="J4" s="1">
        <f t="shared" si="2"/>
        <v>6.9207529411763419E-2</v>
      </c>
    </row>
    <row r="5" spans="1:10" x14ac:dyDescent="0.25">
      <c r="A5" s="5" t="s">
        <v>20</v>
      </c>
      <c r="B5" s="5">
        <v>2495290.31</v>
      </c>
      <c r="C5" s="5">
        <v>367041.06</v>
      </c>
      <c r="D5" s="5">
        <v>387.74</v>
      </c>
      <c r="E5" s="5">
        <v>388.22</v>
      </c>
      <c r="F5" s="5">
        <f t="shared" si="0"/>
        <v>0.48000000000001819</v>
      </c>
      <c r="G5" s="5">
        <f t="shared" si="1"/>
        <v>0.48000000000001819</v>
      </c>
      <c r="H5" s="2" t="s">
        <v>9</v>
      </c>
      <c r="I5" s="4">
        <f>MEDIAN(F2:F69)</f>
        <v>0.20500000000001251</v>
      </c>
      <c r="J5" s="1">
        <f t="shared" si="2"/>
        <v>6.2484000000003814E-2</v>
      </c>
    </row>
    <row r="6" spans="1:10" x14ac:dyDescent="0.25">
      <c r="A6" s="5" t="s">
        <v>21</v>
      </c>
      <c r="B6" s="5">
        <v>2480151.31</v>
      </c>
      <c r="C6" s="5">
        <v>408582.35</v>
      </c>
      <c r="D6" s="5">
        <v>374.09</v>
      </c>
      <c r="E6" s="5">
        <v>374.63</v>
      </c>
      <c r="F6" s="5">
        <f t="shared" si="0"/>
        <v>0.54000000000002046</v>
      </c>
      <c r="G6" s="5">
        <f t="shared" si="1"/>
        <v>0.54000000000002046</v>
      </c>
      <c r="H6" s="2" t="s">
        <v>10</v>
      </c>
      <c r="I6" s="4">
        <f>SQRT(SUMSQ(F2:F69)/COUNTA(F2:F69))</f>
        <v>0.29462838008742448</v>
      </c>
      <c r="J6" s="1">
        <f t="shared" si="2"/>
        <v>8.9802730250646987E-2</v>
      </c>
    </row>
    <row r="7" spans="1:10" x14ac:dyDescent="0.25">
      <c r="A7" s="5" t="s">
        <v>22</v>
      </c>
      <c r="B7" s="5">
        <v>2490803.7799999998</v>
      </c>
      <c r="C7" s="5">
        <v>444198.22</v>
      </c>
      <c r="D7" s="5">
        <v>604.96</v>
      </c>
      <c r="E7" s="5">
        <v>605.17999999999995</v>
      </c>
      <c r="F7" s="5">
        <f t="shared" si="0"/>
        <v>0.2199999999999136</v>
      </c>
      <c r="G7" s="5">
        <f t="shared" si="1"/>
        <v>0.2199999999999136</v>
      </c>
      <c r="H7" s="2" t="s">
        <v>14</v>
      </c>
      <c r="I7" s="4">
        <f>_xlfn.PERCENTILE.EXC(G2:G69,0.95)</f>
        <v>0.56549999999999723</v>
      </c>
      <c r="J7" s="1">
        <f t="shared" si="2"/>
        <v>0.17236439999999917</v>
      </c>
    </row>
    <row r="8" spans="1:10" x14ac:dyDescent="0.25">
      <c r="A8" s="5" t="s">
        <v>23</v>
      </c>
      <c r="B8" s="5">
        <v>2523783.2400000002</v>
      </c>
      <c r="C8" s="5">
        <v>500817.54</v>
      </c>
      <c r="D8" s="5">
        <v>422.73</v>
      </c>
      <c r="E8" s="5">
        <v>423.12</v>
      </c>
      <c r="F8" s="5">
        <f t="shared" si="0"/>
        <v>0.38999999999998636</v>
      </c>
      <c r="G8" s="5">
        <f t="shared" si="1"/>
        <v>0.38999999999998636</v>
      </c>
      <c r="H8" s="2" t="s">
        <v>11</v>
      </c>
      <c r="I8" s="4">
        <f>STDEV(F2:F69)</f>
        <v>0.18914622649054033</v>
      </c>
      <c r="J8" s="1">
        <f t="shared" si="2"/>
        <v>5.7651769834316698E-2</v>
      </c>
    </row>
    <row r="9" spans="1:10" x14ac:dyDescent="0.25">
      <c r="A9" s="5" t="s">
        <v>24</v>
      </c>
      <c r="B9" s="5">
        <v>2523391.6800000002</v>
      </c>
      <c r="C9" s="5">
        <v>613154.72</v>
      </c>
      <c r="D9" s="5">
        <v>493.5</v>
      </c>
      <c r="E9" s="5">
        <v>493.46</v>
      </c>
      <c r="F9" s="5">
        <f t="shared" si="0"/>
        <v>-4.0000000000020464E-2</v>
      </c>
      <c r="G9" s="5">
        <f t="shared" si="1"/>
        <v>4.0000000000020464E-2</v>
      </c>
      <c r="H9" s="2" t="s">
        <v>12</v>
      </c>
      <c r="I9" s="4">
        <f>KURT(F2:F69)</f>
        <v>-0.67018098075198873</v>
      </c>
      <c r="J9" s="1">
        <f t="shared" si="2"/>
        <v>-0.20427116293320619</v>
      </c>
    </row>
    <row r="10" spans="1:10" x14ac:dyDescent="0.25">
      <c r="A10" s="5" t="s">
        <v>25</v>
      </c>
      <c r="B10" s="5">
        <v>2533357.25</v>
      </c>
      <c r="C10" s="5">
        <v>729978.13</v>
      </c>
      <c r="D10" s="5">
        <v>451.33</v>
      </c>
      <c r="E10" s="5">
        <v>451.54</v>
      </c>
      <c r="F10" s="5">
        <f t="shared" si="0"/>
        <v>0.21000000000003638</v>
      </c>
      <c r="G10" s="5">
        <f t="shared" si="1"/>
        <v>0.21000000000003638</v>
      </c>
      <c r="H10" s="2" t="s">
        <v>13</v>
      </c>
      <c r="I10" s="4">
        <f>SKEW(F2:F69)</f>
        <v>0.30415083203869248</v>
      </c>
      <c r="J10" s="1">
        <f t="shared" si="2"/>
        <v>9.2705173605393473E-2</v>
      </c>
    </row>
    <row r="11" spans="1:10" x14ac:dyDescent="0.25">
      <c r="A11" s="5" t="s">
        <v>26</v>
      </c>
      <c r="B11" s="5">
        <v>2429713.69</v>
      </c>
      <c r="C11" s="5">
        <v>567761.80000000005</v>
      </c>
      <c r="D11" s="5">
        <v>514.71</v>
      </c>
      <c r="E11" s="5">
        <v>514.80999999999995</v>
      </c>
      <c r="F11" s="5">
        <f t="shared" si="0"/>
        <v>9.9999999999909051E-2</v>
      </c>
      <c r="G11" s="5">
        <f t="shared" si="1"/>
        <v>9.9999999999909051E-2</v>
      </c>
    </row>
    <row r="12" spans="1:10" x14ac:dyDescent="0.25">
      <c r="A12" s="5" t="s">
        <v>27</v>
      </c>
      <c r="B12" s="5">
        <v>2433429.8199999998</v>
      </c>
      <c r="C12" s="5">
        <v>680251.64</v>
      </c>
      <c r="D12" s="5">
        <v>446.83</v>
      </c>
      <c r="E12" s="5">
        <v>446.89</v>
      </c>
      <c r="F12" s="5">
        <f t="shared" si="0"/>
        <v>6.0000000000002274E-2</v>
      </c>
      <c r="G12" s="5">
        <f t="shared" si="1"/>
        <v>6.0000000000002274E-2</v>
      </c>
    </row>
    <row r="13" spans="1:10" x14ac:dyDescent="0.25">
      <c r="A13" s="5" t="s">
        <v>28</v>
      </c>
      <c r="B13" s="5">
        <v>2473518.4700000002</v>
      </c>
      <c r="C13" s="5">
        <v>790584.86</v>
      </c>
      <c r="D13" s="5">
        <v>576.15</v>
      </c>
      <c r="E13" s="5">
        <v>576.52</v>
      </c>
      <c r="F13" s="5">
        <f t="shared" si="0"/>
        <v>0.37000000000000455</v>
      </c>
      <c r="G13" s="5">
        <f t="shared" si="1"/>
        <v>0.37000000000000455</v>
      </c>
    </row>
    <row r="14" spans="1:10" x14ac:dyDescent="0.25">
      <c r="A14" s="5" t="s">
        <v>29</v>
      </c>
      <c r="B14" s="5">
        <v>2529480.7599999998</v>
      </c>
      <c r="C14" s="5">
        <v>672710.56</v>
      </c>
      <c r="D14" s="5">
        <v>424.83</v>
      </c>
      <c r="E14" s="5">
        <v>425.02</v>
      </c>
      <c r="F14" s="5">
        <f t="shared" si="0"/>
        <v>0.18999999999999773</v>
      </c>
      <c r="G14" s="5">
        <f t="shared" si="1"/>
        <v>0.18999999999999773</v>
      </c>
    </row>
    <row r="15" spans="1:10" x14ac:dyDescent="0.25">
      <c r="A15" s="5" t="s">
        <v>30</v>
      </c>
      <c r="B15" s="5">
        <v>2575428.86</v>
      </c>
      <c r="C15" s="5">
        <v>589822.63</v>
      </c>
      <c r="D15" s="5">
        <v>533.27</v>
      </c>
      <c r="E15" s="5">
        <v>533.27</v>
      </c>
      <c r="F15" s="5">
        <f t="shared" si="0"/>
        <v>0</v>
      </c>
      <c r="G15" s="5">
        <f t="shared" si="1"/>
        <v>0</v>
      </c>
    </row>
    <row r="16" spans="1:10" x14ac:dyDescent="0.25">
      <c r="A16" s="5" t="s">
        <v>31</v>
      </c>
      <c r="B16" s="5">
        <v>2521350.34</v>
      </c>
      <c r="C16" s="5">
        <v>815035.98</v>
      </c>
      <c r="D16" s="5">
        <v>579.02</v>
      </c>
      <c r="E16" s="5">
        <v>578.92999999999995</v>
      </c>
      <c r="F16" s="5">
        <f t="shared" si="0"/>
        <v>-9.0000000000031832E-2</v>
      </c>
      <c r="G16" s="5">
        <f t="shared" si="1"/>
        <v>9.0000000000031832E-2</v>
      </c>
    </row>
    <row r="17" spans="1:7" x14ac:dyDescent="0.25">
      <c r="A17" s="5" t="s">
        <v>32</v>
      </c>
      <c r="B17" s="5">
        <v>2522758.2200000002</v>
      </c>
      <c r="C17" s="5">
        <v>567197.64</v>
      </c>
      <c r="D17" s="5">
        <v>483.25</v>
      </c>
      <c r="E17" s="5">
        <v>483.64</v>
      </c>
      <c r="F17" s="5">
        <f t="shared" si="0"/>
        <v>0.38999999999998636</v>
      </c>
      <c r="G17" s="5">
        <f t="shared" si="1"/>
        <v>0.38999999999998636</v>
      </c>
    </row>
    <row r="18" spans="1:7" x14ac:dyDescent="0.25">
      <c r="A18" s="5" t="s">
        <v>33</v>
      </c>
      <c r="B18" s="5">
        <v>2485179.69</v>
      </c>
      <c r="C18" s="5">
        <v>517343.6</v>
      </c>
      <c r="D18" s="5">
        <v>450.74</v>
      </c>
      <c r="E18" s="5">
        <v>451.01</v>
      </c>
      <c r="F18" s="5">
        <f t="shared" si="0"/>
        <v>0.26999999999998181</v>
      </c>
      <c r="G18" s="5">
        <f t="shared" si="1"/>
        <v>0.26999999999998181</v>
      </c>
    </row>
    <row r="19" spans="1:7" x14ac:dyDescent="0.25">
      <c r="A19" s="5" t="s">
        <v>34</v>
      </c>
      <c r="B19" s="5">
        <v>2573185.2799999998</v>
      </c>
      <c r="C19" s="5">
        <v>450779.68</v>
      </c>
      <c r="D19" s="5">
        <v>377.19</v>
      </c>
      <c r="E19" s="5">
        <v>377.22</v>
      </c>
      <c r="F19" s="5">
        <f t="shared" si="0"/>
        <v>3.0000000000029559E-2</v>
      </c>
      <c r="G19" s="5">
        <f t="shared" si="1"/>
        <v>3.0000000000029559E-2</v>
      </c>
    </row>
    <row r="20" spans="1:7" x14ac:dyDescent="0.25">
      <c r="A20" s="5" t="s">
        <v>35</v>
      </c>
      <c r="B20" s="5">
        <v>2566988.39</v>
      </c>
      <c r="C20" s="5">
        <v>540357.38</v>
      </c>
      <c r="D20" s="5">
        <v>497.95</v>
      </c>
      <c r="E20" s="5">
        <v>497.95</v>
      </c>
      <c r="F20" s="5">
        <f t="shared" si="0"/>
        <v>0</v>
      </c>
      <c r="G20" s="5">
        <f t="shared" si="1"/>
        <v>0</v>
      </c>
    </row>
    <row r="21" spans="1:7" x14ac:dyDescent="0.25">
      <c r="A21" s="5" t="s">
        <v>36</v>
      </c>
      <c r="B21" s="5">
        <v>2455147.25</v>
      </c>
      <c r="C21" s="5">
        <v>667741.06999999995</v>
      </c>
      <c r="D21" s="5">
        <v>410.22</v>
      </c>
      <c r="E21" s="5">
        <v>410.27</v>
      </c>
      <c r="F21" s="5">
        <f t="shared" si="0"/>
        <v>4.9999999999954525E-2</v>
      </c>
      <c r="G21" s="5">
        <f t="shared" si="1"/>
        <v>4.9999999999954525E-2</v>
      </c>
    </row>
    <row r="22" spans="1:7" x14ac:dyDescent="0.25">
      <c r="A22" s="5" t="s">
        <v>37</v>
      </c>
      <c r="B22" s="5">
        <v>2482669.44</v>
      </c>
      <c r="C22" s="5">
        <v>753418.76</v>
      </c>
      <c r="D22" s="5">
        <v>511.43</v>
      </c>
      <c r="E22" s="5">
        <v>511.53</v>
      </c>
      <c r="F22" s="5">
        <f t="shared" si="0"/>
        <v>9.9999999999965894E-2</v>
      </c>
      <c r="G22" s="5">
        <f t="shared" si="1"/>
        <v>9.9999999999965894E-2</v>
      </c>
    </row>
    <row r="23" spans="1:7" x14ac:dyDescent="0.25">
      <c r="A23" s="5" t="s">
        <v>38</v>
      </c>
      <c r="B23" s="5">
        <v>2597732.5</v>
      </c>
      <c r="C23" s="5">
        <v>517069.04</v>
      </c>
      <c r="D23" s="5">
        <v>409.61</v>
      </c>
      <c r="E23" s="5">
        <v>409.88</v>
      </c>
      <c r="F23" s="5">
        <f t="shared" si="0"/>
        <v>0.26999999999998181</v>
      </c>
      <c r="G23" s="5">
        <f t="shared" si="1"/>
        <v>0.26999999999998181</v>
      </c>
    </row>
    <row r="24" spans="1:7" x14ac:dyDescent="0.25">
      <c r="A24" s="5" t="s">
        <v>39</v>
      </c>
      <c r="B24" s="5">
        <v>2485218.9700000002</v>
      </c>
      <c r="C24" s="5">
        <v>430337.12</v>
      </c>
      <c r="D24" s="5">
        <v>424.22</v>
      </c>
      <c r="E24" s="5">
        <v>424.55</v>
      </c>
      <c r="F24" s="5">
        <f t="shared" si="0"/>
        <v>0.32999999999998408</v>
      </c>
      <c r="G24" s="5">
        <f t="shared" si="1"/>
        <v>0.32999999999998408</v>
      </c>
    </row>
    <row r="25" spans="1:7" x14ac:dyDescent="0.25">
      <c r="A25" s="5" t="s">
        <v>40</v>
      </c>
      <c r="B25" s="5">
        <v>2480135</v>
      </c>
      <c r="C25" s="5">
        <v>647137.13</v>
      </c>
      <c r="D25" s="5">
        <v>444.92</v>
      </c>
      <c r="E25" s="5">
        <v>445.04</v>
      </c>
      <c r="F25" s="5">
        <f t="shared" si="0"/>
        <v>0.12000000000000455</v>
      </c>
      <c r="G25" s="5">
        <f t="shared" si="1"/>
        <v>0.12000000000000455</v>
      </c>
    </row>
    <row r="26" spans="1:7" x14ac:dyDescent="0.25">
      <c r="A26" s="5" t="s">
        <v>41</v>
      </c>
      <c r="B26" s="5">
        <v>2463983.6800000002</v>
      </c>
      <c r="C26" s="5">
        <v>848578.05</v>
      </c>
      <c r="D26" s="5">
        <v>580.20000000000005</v>
      </c>
      <c r="E26" s="5">
        <v>580.38</v>
      </c>
      <c r="F26" s="5">
        <f t="shared" si="0"/>
        <v>0.17999999999994998</v>
      </c>
      <c r="G26" s="5">
        <f t="shared" si="1"/>
        <v>0.17999999999994998</v>
      </c>
    </row>
    <row r="27" spans="1:7" x14ac:dyDescent="0.25">
      <c r="A27" s="5" t="s">
        <v>42</v>
      </c>
      <c r="B27" s="5">
        <v>2561483.9300000002</v>
      </c>
      <c r="C27" s="5">
        <v>388520.55</v>
      </c>
      <c r="D27" s="5">
        <v>412.77</v>
      </c>
      <c r="E27" s="5">
        <v>413.28</v>
      </c>
      <c r="F27" s="5">
        <f t="shared" si="0"/>
        <v>0.50999999999999091</v>
      </c>
      <c r="G27" s="5">
        <f t="shared" si="1"/>
        <v>0.50999999999999091</v>
      </c>
    </row>
    <row r="28" spans="1:7" x14ac:dyDescent="0.25">
      <c r="A28" s="5" t="s">
        <v>43</v>
      </c>
      <c r="B28" s="5">
        <v>2535031.1</v>
      </c>
      <c r="C28" s="5">
        <v>450299.16</v>
      </c>
      <c r="D28" s="5">
        <v>383.77</v>
      </c>
      <c r="E28" s="5">
        <v>383.88</v>
      </c>
      <c r="F28" s="5">
        <f t="shared" si="0"/>
        <v>0.11000000000001364</v>
      </c>
      <c r="G28" s="5">
        <f t="shared" si="1"/>
        <v>0.11000000000001364</v>
      </c>
    </row>
    <row r="29" spans="1:7" x14ac:dyDescent="0.25">
      <c r="A29" s="5" t="s">
        <v>44</v>
      </c>
      <c r="B29" s="5">
        <v>2525459.87</v>
      </c>
      <c r="C29" s="5">
        <v>539754.46</v>
      </c>
      <c r="D29" s="5">
        <v>432.26</v>
      </c>
      <c r="E29" s="5">
        <v>432.34</v>
      </c>
      <c r="F29" s="5">
        <f t="shared" si="0"/>
        <v>7.9999999999984084E-2</v>
      </c>
      <c r="G29" s="5">
        <f t="shared" si="1"/>
        <v>7.9999999999984084E-2</v>
      </c>
    </row>
    <row r="30" spans="1:7" x14ac:dyDescent="0.25">
      <c r="A30" s="5" t="s">
        <v>45</v>
      </c>
      <c r="B30" s="5">
        <v>2478967.69</v>
      </c>
      <c r="C30" s="5">
        <v>710726.62</v>
      </c>
      <c r="D30" s="5">
        <v>461.74</v>
      </c>
      <c r="E30" s="5">
        <v>461.89</v>
      </c>
      <c r="F30" s="5">
        <f t="shared" si="0"/>
        <v>0.14999999999997726</v>
      </c>
      <c r="G30" s="5">
        <f t="shared" si="1"/>
        <v>0.14999999999997726</v>
      </c>
    </row>
    <row r="31" spans="1:7" x14ac:dyDescent="0.25">
      <c r="A31" s="5" t="s">
        <v>46</v>
      </c>
      <c r="B31" s="5">
        <v>2513888.9500000002</v>
      </c>
      <c r="C31" s="5">
        <v>780053.27</v>
      </c>
      <c r="D31" s="5">
        <v>523.65</v>
      </c>
      <c r="E31" s="5">
        <v>524</v>
      </c>
      <c r="F31" s="5">
        <f t="shared" si="0"/>
        <v>0.35000000000002274</v>
      </c>
      <c r="G31" s="5">
        <f t="shared" si="1"/>
        <v>0.35000000000002274</v>
      </c>
    </row>
    <row r="32" spans="1:7" x14ac:dyDescent="0.25">
      <c r="A32" s="5" t="s">
        <v>47</v>
      </c>
      <c r="B32" s="5">
        <v>2542209.2200000002</v>
      </c>
      <c r="C32" s="5">
        <v>416396.48</v>
      </c>
      <c r="D32" s="5">
        <v>402.66</v>
      </c>
      <c r="E32" s="5">
        <v>403.15</v>
      </c>
      <c r="F32" s="5">
        <f t="shared" si="0"/>
        <v>0.48999999999995225</v>
      </c>
      <c r="G32" s="5">
        <f t="shared" si="1"/>
        <v>0.48999999999995225</v>
      </c>
    </row>
    <row r="33" spans="1:7" x14ac:dyDescent="0.25">
      <c r="A33" s="5" t="s">
        <v>48</v>
      </c>
      <c r="B33" s="5">
        <v>2472584.04</v>
      </c>
      <c r="C33" s="5">
        <v>591962.47</v>
      </c>
      <c r="D33" s="5">
        <v>497.75</v>
      </c>
      <c r="E33" s="5">
        <v>497.7</v>
      </c>
      <c r="F33" s="5">
        <f t="shared" si="0"/>
        <v>-5.0000000000011369E-2</v>
      </c>
      <c r="G33" s="5">
        <f t="shared" si="1"/>
        <v>5.0000000000011369E-2</v>
      </c>
    </row>
    <row r="34" spans="1:7" x14ac:dyDescent="0.25">
      <c r="A34" s="5" t="s">
        <v>49</v>
      </c>
      <c r="B34" s="5">
        <v>2573828.0499999998</v>
      </c>
      <c r="C34" s="5">
        <v>718934.37</v>
      </c>
      <c r="D34" s="5">
        <v>475.88</v>
      </c>
      <c r="E34" s="5">
        <v>476.45</v>
      </c>
      <c r="F34" s="5">
        <f t="shared" si="0"/>
        <v>0.56999999999999318</v>
      </c>
      <c r="G34" s="5">
        <f t="shared" si="1"/>
        <v>0.56999999999999318</v>
      </c>
    </row>
    <row r="35" spans="1:7" x14ac:dyDescent="0.25">
      <c r="A35" s="5" t="s">
        <v>50</v>
      </c>
      <c r="B35" s="5">
        <v>2125244.21</v>
      </c>
      <c r="C35" s="5">
        <v>971563.97</v>
      </c>
      <c r="D35" s="5">
        <v>454.22</v>
      </c>
      <c r="E35" s="5">
        <v>454.51</v>
      </c>
      <c r="F35" s="5">
        <f t="shared" si="0"/>
        <v>0.28999999999996362</v>
      </c>
      <c r="G35" s="5">
        <f t="shared" si="1"/>
        <v>0.28999999999996362</v>
      </c>
    </row>
    <row r="36" spans="1:7" x14ac:dyDescent="0.25">
      <c r="A36" s="5" t="s">
        <v>51</v>
      </c>
      <c r="B36" s="5">
        <v>2107716.2599999998</v>
      </c>
      <c r="C36" s="5">
        <v>982799.26</v>
      </c>
      <c r="D36" s="5">
        <v>437.21</v>
      </c>
      <c r="E36" s="5">
        <v>437.71</v>
      </c>
      <c r="F36" s="5">
        <f t="shared" si="0"/>
        <v>0.5</v>
      </c>
      <c r="G36" s="5">
        <f t="shared" si="1"/>
        <v>0.5</v>
      </c>
    </row>
    <row r="37" spans="1:7" x14ac:dyDescent="0.25">
      <c r="A37" s="5" t="s">
        <v>52</v>
      </c>
      <c r="B37" s="5">
        <v>2145075.65</v>
      </c>
      <c r="C37" s="5">
        <v>994670.59</v>
      </c>
      <c r="D37" s="5">
        <v>674.11</v>
      </c>
      <c r="E37" s="5">
        <v>674.35</v>
      </c>
      <c r="F37" s="5">
        <f t="shared" si="0"/>
        <v>0.24000000000000909</v>
      </c>
      <c r="G37" s="5">
        <f t="shared" si="1"/>
        <v>0.24000000000000909</v>
      </c>
    </row>
    <row r="38" spans="1:7" x14ac:dyDescent="0.25">
      <c r="A38" s="5" t="s">
        <v>53</v>
      </c>
      <c r="B38">
        <v>2171649.94</v>
      </c>
      <c r="C38">
        <v>956280.84</v>
      </c>
      <c r="D38">
        <v>426.95</v>
      </c>
      <c r="E38">
        <v>426.99</v>
      </c>
      <c r="F38" s="5">
        <f t="shared" si="0"/>
        <v>4.0000000000020464E-2</v>
      </c>
      <c r="G38" s="5">
        <f t="shared" si="1"/>
        <v>4.0000000000020464E-2</v>
      </c>
    </row>
    <row r="39" spans="1:7" x14ac:dyDescent="0.25">
      <c r="A39" s="5" t="s">
        <v>54</v>
      </c>
      <c r="B39">
        <v>2134107.21</v>
      </c>
      <c r="C39">
        <v>953503.75</v>
      </c>
      <c r="D39">
        <v>445.76</v>
      </c>
      <c r="E39">
        <v>445.91</v>
      </c>
      <c r="F39" s="5">
        <f t="shared" si="0"/>
        <v>0.15000000000003411</v>
      </c>
      <c r="G39" s="5">
        <f t="shared" si="1"/>
        <v>0.15000000000003411</v>
      </c>
    </row>
    <row r="40" spans="1:7" x14ac:dyDescent="0.25">
      <c r="A40" t="s">
        <v>55</v>
      </c>
      <c r="B40">
        <v>2139053.46</v>
      </c>
      <c r="C40">
        <v>940737.51</v>
      </c>
      <c r="D40">
        <v>447.92</v>
      </c>
      <c r="E40">
        <v>447.95</v>
      </c>
      <c r="F40" s="5">
        <f>E40-D40</f>
        <v>2.9999999999972715E-2</v>
      </c>
      <c r="G40" s="5">
        <f t="shared" si="1"/>
        <v>2.9999999999972715E-2</v>
      </c>
    </row>
    <row r="41" spans="1:7" x14ac:dyDescent="0.25">
      <c r="A41" t="s">
        <v>56</v>
      </c>
      <c r="B41">
        <v>2170729.71</v>
      </c>
      <c r="C41">
        <v>922277.69</v>
      </c>
      <c r="D41">
        <v>425.41</v>
      </c>
      <c r="E41">
        <v>425.43</v>
      </c>
      <c r="F41" s="5">
        <f t="shared" si="0"/>
        <v>1.999999999998181E-2</v>
      </c>
      <c r="G41" s="5">
        <f t="shared" si="1"/>
        <v>1.999999999998181E-2</v>
      </c>
    </row>
    <row r="42" spans="1:7" x14ac:dyDescent="0.25">
      <c r="A42" t="s">
        <v>57</v>
      </c>
      <c r="B42">
        <v>2153832.73</v>
      </c>
      <c r="C42">
        <v>881458.41</v>
      </c>
      <c r="D42">
        <v>470.82</v>
      </c>
      <c r="E42">
        <v>470.94</v>
      </c>
      <c r="F42" s="5">
        <f t="shared" si="0"/>
        <v>0.12000000000000455</v>
      </c>
      <c r="G42" s="5">
        <f t="shared" si="1"/>
        <v>0.12000000000000455</v>
      </c>
    </row>
    <row r="43" spans="1:7" x14ac:dyDescent="0.25">
      <c r="A43" t="s">
        <v>58</v>
      </c>
      <c r="B43">
        <v>2153670.67</v>
      </c>
      <c r="C43">
        <v>850339</v>
      </c>
      <c r="D43">
        <v>439.96</v>
      </c>
      <c r="E43">
        <v>440.28</v>
      </c>
      <c r="F43" s="5">
        <f t="shared" si="0"/>
        <v>0.31999999999999318</v>
      </c>
      <c r="G43" s="5">
        <f t="shared" si="1"/>
        <v>0.31999999999999318</v>
      </c>
    </row>
    <row r="44" spans="1:7" x14ac:dyDescent="0.25">
      <c r="A44" t="s">
        <v>59</v>
      </c>
      <c r="B44">
        <v>2167249.98</v>
      </c>
      <c r="C44">
        <v>825283.67</v>
      </c>
      <c r="D44">
        <v>639.16999999999996</v>
      </c>
      <c r="E44">
        <v>639.29</v>
      </c>
      <c r="F44" s="5">
        <f t="shared" si="0"/>
        <v>0.12000000000000455</v>
      </c>
      <c r="G44" s="5">
        <f t="shared" si="1"/>
        <v>0.12000000000000455</v>
      </c>
    </row>
    <row r="45" spans="1:7" x14ac:dyDescent="0.25">
      <c r="A45" t="s">
        <v>60</v>
      </c>
      <c r="B45">
        <v>2184979.4700000002</v>
      </c>
      <c r="C45">
        <v>803788.94</v>
      </c>
      <c r="D45">
        <v>437.06</v>
      </c>
      <c r="E45">
        <v>437.3</v>
      </c>
      <c r="F45" s="5">
        <f t="shared" si="0"/>
        <v>0.24000000000000909</v>
      </c>
      <c r="G45" s="5">
        <f t="shared" si="1"/>
        <v>0.24000000000000909</v>
      </c>
    </row>
    <row r="46" spans="1:7" x14ac:dyDescent="0.25">
      <c r="A46" t="s">
        <v>61</v>
      </c>
      <c r="B46">
        <v>2203314.23</v>
      </c>
      <c r="C46">
        <v>836489.65</v>
      </c>
      <c r="D46">
        <v>424.77</v>
      </c>
      <c r="E46">
        <v>425.01</v>
      </c>
      <c r="F46" s="5">
        <f t="shared" si="0"/>
        <v>0.24000000000000909</v>
      </c>
      <c r="G46" s="5">
        <f t="shared" si="1"/>
        <v>0.24000000000000909</v>
      </c>
    </row>
    <row r="47" spans="1:7" x14ac:dyDescent="0.25">
      <c r="A47" t="s">
        <v>62</v>
      </c>
      <c r="B47">
        <v>2180613.9</v>
      </c>
      <c r="C47">
        <v>867043.69</v>
      </c>
      <c r="D47">
        <v>424.77</v>
      </c>
      <c r="E47">
        <v>425</v>
      </c>
      <c r="F47" s="5">
        <f t="shared" si="0"/>
        <v>0.23000000000001819</v>
      </c>
      <c r="G47" s="5">
        <f t="shared" si="1"/>
        <v>0.23000000000001819</v>
      </c>
    </row>
    <row r="48" spans="1:7" x14ac:dyDescent="0.25">
      <c r="A48" t="s">
        <v>63</v>
      </c>
      <c r="B48">
        <v>2177560.92</v>
      </c>
      <c r="C48">
        <v>897415.19</v>
      </c>
      <c r="D48">
        <v>420.26</v>
      </c>
      <c r="E48">
        <v>420.3</v>
      </c>
      <c r="F48" s="5">
        <f t="shared" si="0"/>
        <v>4.0000000000020464E-2</v>
      </c>
      <c r="G48" s="5">
        <f t="shared" si="1"/>
        <v>4.0000000000020464E-2</v>
      </c>
    </row>
    <row r="49" spans="1:7" x14ac:dyDescent="0.25">
      <c r="A49" t="s">
        <v>64</v>
      </c>
      <c r="B49">
        <v>2227451.71</v>
      </c>
      <c r="C49">
        <v>908790.74</v>
      </c>
      <c r="D49">
        <v>532.41</v>
      </c>
      <c r="E49">
        <v>532.85</v>
      </c>
      <c r="F49" s="5">
        <f t="shared" si="0"/>
        <v>0.44000000000005457</v>
      </c>
      <c r="G49" s="5">
        <f t="shared" si="1"/>
        <v>0.44000000000005457</v>
      </c>
    </row>
    <row r="50" spans="1:7" x14ac:dyDescent="0.25">
      <c r="A50" t="s">
        <v>65</v>
      </c>
      <c r="B50">
        <v>2259279.71</v>
      </c>
      <c r="C50">
        <v>923758.88</v>
      </c>
      <c r="D50">
        <v>462.95</v>
      </c>
      <c r="E50">
        <v>463.33</v>
      </c>
      <c r="F50" s="5">
        <f t="shared" si="0"/>
        <v>0.37999999999999545</v>
      </c>
      <c r="G50" s="5">
        <f t="shared" si="1"/>
        <v>0.37999999999999545</v>
      </c>
    </row>
    <row r="51" spans="1:7" x14ac:dyDescent="0.25">
      <c r="A51" t="s">
        <v>66</v>
      </c>
      <c r="B51">
        <v>2291456.0699999998</v>
      </c>
      <c r="C51">
        <v>940980.8</v>
      </c>
      <c r="D51">
        <v>478.98</v>
      </c>
      <c r="E51">
        <v>479.18</v>
      </c>
      <c r="F51" s="5">
        <f t="shared" si="0"/>
        <v>0.19999999999998863</v>
      </c>
      <c r="G51" s="5">
        <f t="shared" si="1"/>
        <v>0.19999999999998863</v>
      </c>
    </row>
    <row r="52" spans="1:7" x14ac:dyDescent="0.25">
      <c r="A52" t="s">
        <v>67</v>
      </c>
      <c r="B52">
        <v>2297551.87</v>
      </c>
      <c r="C52">
        <v>927929.82</v>
      </c>
      <c r="D52">
        <v>545.54</v>
      </c>
      <c r="E52">
        <v>546.14</v>
      </c>
      <c r="F52" s="5">
        <f t="shared" si="0"/>
        <v>0.60000000000002274</v>
      </c>
      <c r="G52" s="5">
        <f t="shared" si="1"/>
        <v>0.60000000000002274</v>
      </c>
    </row>
    <row r="53" spans="1:7" x14ac:dyDescent="0.25">
      <c r="A53" t="s">
        <v>68</v>
      </c>
      <c r="B53">
        <v>2302433.92</v>
      </c>
      <c r="C53">
        <v>913111.77</v>
      </c>
      <c r="D53">
        <v>603.38</v>
      </c>
      <c r="E53">
        <v>603.48</v>
      </c>
      <c r="F53" s="5">
        <f t="shared" si="0"/>
        <v>0.10000000000002274</v>
      </c>
      <c r="G53" s="5">
        <f t="shared" si="1"/>
        <v>0.10000000000002274</v>
      </c>
    </row>
    <row r="54" spans="1:7" x14ac:dyDescent="0.25">
      <c r="A54" t="s">
        <v>69</v>
      </c>
      <c r="B54">
        <v>2294185.48</v>
      </c>
      <c r="C54">
        <v>899826.5</v>
      </c>
      <c r="D54">
        <v>605.91</v>
      </c>
      <c r="E54">
        <v>606.1</v>
      </c>
      <c r="F54" s="5">
        <f t="shared" si="0"/>
        <v>0.19000000000005457</v>
      </c>
      <c r="G54" s="5">
        <f t="shared" si="1"/>
        <v>0.19000000000005457</v>
      </c>
    </row>
    <row r="55" spans="1:7" x14ac:dyDescent="0.25">
      <c r="A55" t="s">
        <v>70</v>
      </c>
      <c r="B55">
        <v>2297909.38</v>
      </c>
      <c r="C55">
        <v>875859.54</v>
      </c>
      <c r="D55">
        <v>636.82000000000005</v>
      </c>
      <c r="E55">
        <v>637.36</v>
      </c>
      <c r="F55" s="5">
        <f t="shared" si="0"/>
        <v>0.53999999999996362</v>
      </c>
      <c r="G55" s="5">
        <f t="shared" si="1"/>
        <v>0.53999999999996362</v>
      </c>
    </row>
    <row r="56" spans="1:7" x14ac:dyDescent="0.25">
      <c r="A56" t="s">
        <v>71</v>
      </c>
      <c r="B56">
        <v>2297035.48</v>
      </c>
      <c r="C56">
        <v>851712.6</v>
      </c>
      <c r="D56">
        <v>660.11</v>
      </c>
      <c r="E56">
        <v>660.08</v>
      </c>
      <c r="F56" s="5">
        <f t="shared" si="0"/>
        <v>-2.9999999999972715E-2</v>
      </c>
      <c r="G56" s="5">
        <f t="shared" si="1"/>
        <v>2.9999999999972715E-2</v>
      </c>
    </row>
    <row r="57" spans="1:7" x14ac:dyDescent="0.25">
      <c r="A57" t="s">
        <v>72</v>
      </c>
      <c r="B57">
        <v>2271434.9700000002</v>
      </c>
      <c r="C57">
        <v>860513.05</v>
      </c>
      <c r="D57">
        <v>570.48</v>
      </c>
      <c r="E57">
        <v>570.83000000000004</v>
      </c>
      <c r="F57" s="5">
        <f t="shared" si="0"/>
        <v>0.35000000000002274</v>
      </c>
      <c r="G57" s="5">
        <f t="shared" si="1"/>
        <v>0.35000000000002274</v>
      </c>
    </row>
    <row r="58" spans="1:7" x14ac:dyDescent="0.25">
      <c r="A58" t="s">
        <v>73</v>
      </c>
      <c r="B58">
        <v>2251065.79</v>
      </c>
      <c r="C58">
        <v>834795.9</v>
      </c>
      <c r="D58">
        <v>447.31</v>
      </c>
      <c r="E58">
        <v>447.53</v>
      </c>
      <c r="F58" s="5">
        <f t="shared" si="0"/>
        <v>0.21999999999997044</v>
      </c>
      <c r="G58" s="5">
        <f t="shared" si="1"/>
        <v>0.21999999999997044</v>
      </c>
    </row>
    <row r="59" spans="1:7" x14ac:dyDescent="0.25">
      <c r="A59" t="s">
        <v>74</v>
      </c>
      <c r="B59">
        <v>2256108.54</v>
      </c>
      <c r="C59">
        <v>893872.79</v>
      </c>
      <c r="D59">
        <v>620</v>
      </c>
      <c r="E59">
        <v>620.14</v>
      </c>
      <c r="F59" s="5">
        <f t="shared" si="0"/>
        <v>0.13999999999998636</v>
      </c>
      <c r="G59" s="5">
        <f t="shared" si="1"/>
        <v>0.13999999999998636</v>
      </c>
    </row>
    <row r="60" spans="1:7" x14ac:dyDescent="0.25">
      <c r="A60" t="s">
        <v>75</v>
      </c>
      <c r="B60">
        <v>2205346.7200000002</v>
      </c>
      <c r="C60">
        <v>890203.68</v>
      </c>
      <c r="D60">
        <v>685.75</v>
      </c>
      <c r="E60">
        <v>686.23</v>
      </c>
      <c r="F60" s="5">
        <f t="shared" si="0"/>
        <v>0.48000000000001819</v>
      </c>
      <c r="G60" s="5">
        <f t="shared" si="1"/>
        <v>0.48000000000001819</v>
      </c>
    </row>
    <row r="61" spans="1:7" x14ac:dyDescent="0.25">
      <c r="A61" t="s">
        <v>76</v>
      </c>
      <c r="B61">
        <v>2211429.9300000002</v>
      </c>
      <c r="C61">
        <v>859888.07</v>
      </c>
      <c r="D61">
        <v>724.39</v>
      </c>
      <c r="E61">
        <v>724.98</v>
      </c>
      <c r="F61" s="5">
        <f t="shared" si="0"/>
        <v>0.59000000000003183</v>
      </c>
      <c r="G61" s="5">
        <f t="shared" si="1"/>
        <v>0.59000000000003183</v>
      </c>
    </row>
    <row r="62" spans="1:7" x14ac:dyDescent="0.25">
      <c r="A62" t="s">
        <v>77</v>
      </c>
      <c r="B62">
        <v>2250230.41</v>
      </c>
      <c r="C62">
        <v>860110.59</v>
      </c>
      <c r="D62">
        <v>635.29</v>
      </c>
      <c r="E62">
        <v>635.54999999999995</v>
      </c>
      <c r="F62" s="5">
        <f t="shared" si="0"/>
        <v>0.25999999999999091</v>
      </c>
      <c r="G62" s="5">
        <f t="shared" si="1"/>
        <v>0.25999999999999091</v>
      </c>
    </row>
    <row r="63" spans="1:7" x14ac:dyDescent="0.25">
      <c r="A63" t="s">
        <v>78</v>
      </c>
      <c r="B63">
        <v>2232091.54</v>
      </c>
      <c r="C63">
        <v>876121.72</v>
      </c>
      <c r="D63">
        <v>504.93</v>
      </c>
      <c r="E63">
        <v>505.07</v>
      </c>
      <c r="F63" s="5">
        <f t="shared" si="0"/>
        <v>0.13999999999998636</v>
      </c>
      <c r="G63" s="5">
        <f t="shared" si="1"/>
        <v>0.13999999999998636</v>
      </c>
    </row>
    <row r="64" spans="1:7" x14ac:dyDescent="0.25">
      <c r="A64" t="s">
        <v>79</v>
      </c>
      <c r="B64">
        <v>2235544.19</v>
      </c>
      <c r="C64">
        <v>849644.04</v>
      </c>
      <c r="D64">
        <v>636.79</v>
      </c>
      <c r="E64">
        <v>636.87</v>
      </c>
      <c r="F64" s="5">
        <f t="shared" si="0"/>
        <v>8.0000000000040927E-2</v>
      </c>
      <c r="G64" s="5">
        <f t="shared" si="1"/>
        <v>8.0000000000040927E-2</v>
      </c>
    </row>
    <row r="65" spans="1:7" x14ac:dyDescent="0.25">
      <c r="A65" t="s">
        <v>80</v>
      </c>
      <c r="B65">
        <v>2156761.5299999998</v>
      </c>
      <c r="C65">
        <v>977411.96</v>
      </c>
      <c r="D65">
        <v>511.93</v>
      </c>
      <c r="E65">
        <v>512.16</v>
      </c>
      <c r="F65" s="5">
        <f t="shared" si="0"/>
        <v>0.22999999999996135</v>
      </c>
      <c r="G65" s="5">
        <f t="shared" si="1"/>
        <v>0.22999999999996135</v>
      </c>
    </row>
    <row r="66" spans="1:7" x14ac:dyDescent="0.25">
      <c r="A66" t="s">
        <v>81</v>
      </c>
      <c r="B66">
        <v>2148879.92</v>
      </c>
      <c r="C66">
        <v>911599.05</v>
      </c>
      <c r="D66">
        <v>482.76</v>
      </c>
      <c r="E66">
        <v>482.57</v>
      </c>
      <c r="F66" s="5">
        <f t="shared" si="0"/>
        <v>-0.18999999999999773</v>
      </c>
      <c r="G66" s="5">
        <f t="shared" si="1"/>
        <v>0.18999999999999773</v>
      </c>
    </row>
    <row r="67" spans="1:7" x14ac:dyDescent="0.25">
      <c r="A67" t="s">
        <v>82</v>
      </c>
      <c r="B67">
        <v>2273337.92</v>
      </c>
      <c r="C67">
        <v>886651.52</v>
      </c>
      <c r="D67">
        <v>562.49</v>
      </c>
      <c r="E67">
        <v>562.79999999999995</v>
      </c>
      <c r="F67" s="5">
        <f t="shared" ref="F67:F69" si="3">E67-D67</f>
        <v>0.30999999999994543</v>
      </c>
      <c r="G67" s="5">
        <f t="shared" ref="G67:G69" si="4">ABS(F67)</f>
        <v>0.30999999999994543</v>
      </c>
    </row>
    <row r="68" spans="1:7" x14ac:dyDescent="0.25">
      <c r="A68" t="s">
        <v>83</v>
      </c>
      <c r="B68">
        <v>2208966.44</v>
      </c>
      <c r="C68">
        <v>876069.25</v>
      </c>
      <c r="D68">
        <v>475.74</v>
      </c>
      <c r="E68">
        <v>475.86</v>
      </c>
      <c r="F68" s="5">
        <f t="shared" si="3"/>
        <v>0.12000000000000455</v>
      </c>
      <c r="G68" s="5">
        <f t="shared" si="4"/>
        <v>0.12000000000000455</v>
      </c>
    </row>
    <row r="69" spans="1:7" x14ac:dyDescent="0.25">
      <c r="A69" t="s">
        <v>84</v>
      </c>
      <c r="B69">
        <v>2151234.39</v>
      </c>
      <c r="C69">
        <v>951120.58</v>
      </c>
      <c r="D69">
        <v>703.75</v>
      </c>
      <c r="E69">
        <v>703.9</v>
      </c>
      <c r="F69" s="5">
        <f t="shared" si="3"/>
        <v>0.14999999999997726</v>
      </c>
      <c r="G69" s="5">
        <f t="shared" si="4"/>
        <v>0.14999999999997726</v>
      </c>
    </row>
    <row r="70" spans="1:7" x14ac:dyDescent="0.25">
      <c r="F70" s="1"/>
    </row>
    <row r="71" spans="1:7" x14ac:dyDescent="0.25">
      <c r="F71" s="1"/>
    </row>
    <row r="72" spans="1:7" x14ac:dyDescent="0.25">
      <c r="F72" s="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B2_West_vva_point-cloud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2022-01-25T20:40:18Z</dcterms:modified>
</cp:coreProperties>
</file>