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1675" windowHeight="12105"/>
  </bookViews>
  <sheets>
    <sheet name="Sheet1" sheetId="1" r:id="rId1"/>
    <sheet name="Sheet8" sheetId="8" r:id="rId2"/>
    <sheet name="Sheet2" sheetId="2" r:id="rId3"/>
    <sheet name="Sheet3" sheetId="3" r:id="rId4"/>
    <sheet name="Sheet7" sheetId="7" r:id="rId5"/>
    <sheet name="Sheet6" sheetId="6" r:id="rId6"/>
  </sheets>
  <definedNames>
    <definedName name="_xlchart.v1.0" hidden="1">Sheet2!$A$2:$A$38</definedName>
    <definedName name="_xlchart.v1.1" hidden="1">Sheet3!$A$2:$A$38</definedName>
    <definedName name="_xlchart.v1.2" hidden="1">Sheet3!$A$2:$A$38</definedName>
    <definedName name="_xlchart.v1.3" hidden="1">Sheet6!$A$2:$A$38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8" l="1"/>
  <c r="I14" i="8"/>
  <c r="E15" i="8"/>
  <c r="E16" i="8"/>
  <c r="E14" i="8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2" i="1" s="1"/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41" i="1" l="1"/>
  <c r="F42" i="1"/>
  <c r="F43" i="1"/>
  <c r="H41" i="1"/>
  <c r="H42" i="1" l="1"/>
  <c r="I42" i="1" s="1"/>
  <c r="I41" i="1"/>
</calcChain>
</file>

<file path=xl/sharedStrings.xml><?xml version="1.0" encoding="utf-8"?>
<sst xmlns="http://schemas.openxmlformats.org/spreadsheetml/2006/main" count="71" uniqueCount="61">
  <si>
    <t>Point ID</t>
  </si>
  <si>
    <t>Latitude (Global)</t>
  </si>
  <si>
    <t>Longitude (Global)</t>
  </si>
  <si>
    <t>Easting</t>
  </si>
  <si>
    <t>Northing</t>
  </si>
  <si>
    <t>Datum: NAD83(2011)</t>
  </si>
  <si>
    <t>Epoch: 2010</t>
  </si>
  <si>
    <t>Geoid: 12B</t>
  </si>
  <si>
    <t>State Plane: Michigan South</t>
  </si>
  <si>
    <t>Units: International Feet</t>
  </si>
  <si>
    <t>NVA200</t>
  </si>
  <si>
    <t>NVA201</t>
  </si>
  <si>
    <t>NVA202</t>
  </si>
  <si>
    <t>NVA203</t>
  </si>
  <si>
    <t>NVA204</t>
  </si>
  <si>
    <t>NVA205</t>
  </si>
  <si>
    <t>NVA206</t>
  </si>
  <si>
    <t>NVA207</t>
  </si>
  <si>
    <t>NVA208</t>
  </si>
  <si>
    <t>NVA209</t>
  </si>
  <si>
    <t>NVA210</t>
  </si>
  <si>
    <t>NVA211</t>
  </si>
  <si>
    <t>NVA212</t>
  </si>
  <si>
    <t>NVA213</t>
  </si>
  <si>
    <t>NVA214A</t>
  </si>
  <si>
    <t>NVA215</t>
  </si>
  <si>
    <t>NVA216</t>
  </si>
  <si>
    <t>NVA217A</t>
  </si>
  <si>
    <t>NVA218</t>
  </si>
  <si>
    <t>NVA219</t>
  </si>
  <si>
    <t>NVA220A</t>
  </si>
  <si>
    <t>NVA221</t>
  </si>
  <si>
    <t>NVA222</t>
  </si>
  <si>
    <t>NVA223</t>
  </si>
  <si>
    <t>NVA224</t>
  </si>
  <si>
    <t>NVA225</t>
  </si>
  <si>
    <t>NVA226</t>
  </si>
  <si>
    <t>NVA227</t>
  </si>
  <si>
    <t>NVA228</t>
  </si>
  <si>
    <t>NVA250</t>
  </si>
  <si>
    <t>NVA400</t>
  </si>
  <si>
    <t>NVA401A</t>
  </si>
  <si>
    <t>NVA402</t>
  </si>
  <si>
    <t>NVA403</t>
  </si>
  <si>
    <t>NVA404</t>
  </si>
  <si>
    <t>NVA405</t>
  </si>
  <si>
    <t>NVA406</t>
  </si>
  <si>
    <t>Elevation</t>
  </si>
  <si>
    <t>MSL NAVD88</t>
  </si>
  <si>
    <t>Δ Z (FT)</t>
  </si>
  <si>
    <r>
      <t xml:space="preserve">        Δ Z</t>
    </r>
    <r>
      <rPr>
        <b/>
        <vertAlign val="superscript"/>
        <sz val="10"/>
        <rFont val="Arial"/>
        <family val="2"/>
      </rPr>
      <t>2</t>
    </r>
  </si>
  <si>
    <t>Z Average</t>
  </si>
  <si>
    <t>RMSE:</t>
  </si>
  <si>
    <t>Z Min:</t>
  </si>
  <si>
    <t>* 1.9600</t>
  </si>
  <si>
    <t>Z Max:</t>
  </si>
  <si>
    <t>Meters</t>
  </si>
  <si>
    <t>International Survey Feet</t>
  </si>
  <si>
    <t>Delta Z cm</t>
  </si>
  <si>
    <t>meters</t>
  </si>
  <si>
    <t>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</si>
</sst>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 applyBorder="1"/>
    <xf numFmtId="166" fontId="3" fillId="0" borderId="0" xfId="0" applyNumberFormat="1" applyFont="1" applyFill="1" applyBorder="1"/>
    <xf numFmtId="164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65" fontId="3" fillId="0" borderId="3" xfId="0" applyNumberFormat="1" applyFont="1" applyBorder="1"/>
    <xf numFmtId="165" fontId="1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5" fontId="3" fillId="0" borderId="6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3" fillId="0" borderId="9" xfId="0" applyNumberFormat="1" applyFont="1" applyBorder="1"/>
    <xf numFmtId="0" fontId="0" fillId="0" borderId="9" xfId="0" applyBorder="1" applyAlignment="1">
      <alignment horizontal="right"/>
    </xf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Sheet3!$A$1</c:f>
              <c:strCache>
                <c:ptCount val="1"/>
                <c:pt idx="0">
                  <c:v>Delta Z cm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Sheet3!$A$2:$A$38</c:f>
              <c:numCache>
                <c:formatCode>0.00</c:formatCode>
                <c:ptCount val="37"/>
                <c:pt idx="0">
                  <c:v>-6.6141599999995293</c:v>
                </c:pt>
                <c:pt idx="1">
                  <c:v>-5.7607200000023848</c:v>
                </c:pt>
                <c:pt idx="2">
                  <c:v>-2.4079199999985033</c:v>
                </c:pt>
                <c:pt idx="3">
                  <c:v>-1.6763999999984753</c:v>
                </c:pt>
                <c:pt idx="4">
                  <c:v>-1.6154399999999169</c:v>
                </c:pt>
                <c:pt idx="5">
                  <c:v>-1.523999999998614</c:v>
                </c:pt>
                <c:pt idx="6">
                  <c:v>-1.523999999998614</c:v>
                </c:pt>
                <c:pt idx="7">
                  <c:v>-1.0667999999990299</c:v>
                </c:pt>
                <c:pt idx="8">
                  <c:v>-0.30479999999972279</c:v>
                </c:pt>
                <c:pt idx="9">
                  <c:v>-0.27432000000044354</c:v>
                </c:pt>
                <c:pt idx="10">
                  <c:v>-9.1439999997837737E-2</c:v>
                </c:pt>
                <c:pt idx="11">
                  <c:v>0.12191999999711699</c:v>
                </c:pt>
                <c:pt idx="12">
                  <c:v>0.30479999999972279</c:v>
                </c:pt>
                <c:pt idx="13">
                  <c:v>0.54864000000088708</c:v>
                </c:pt>
                <c:pt idx="14">
                  <c:v>0.67056000000146931</c:v>
                </c:pt>
                <c:pt idx="15">
                  <c:v>0.82296000000133074</c:v>
                </c:pt>
                <c:pt idx="16">
                  <c:v>1.3411200000029386</c:v>
                </c:pt>
                <c:pt idx="17">
                  <c:v>1.4935199999993349</c:v>
                </c:pt>
                <c:pt idx="18">
                  <c:v>1.523999999998614</c:v>
                </c:pt>
                <c:pt idx="19">
                  <c:v>1.8287999999983369</c:v>
                </c:pt>
                <c:pt idx="20">
                  <c:v>1.8592799999976162</c:v>
                </c:pt>
                <c:pt idx="21">
                  <c:v>2.042160000000222</c:v>
                </c:pt>
                <c:pt idx="22">
                  <c:v>2.1031200000022454</c:v>
                </c:pt>
                <c:pt idx="23">
                  <c:v>2.3164799999937351</c:v>
                </c:pt>
                <c:pt idx="24">
                  <c:v>2.3164800000006656</c:v>
                </c:pt>
                <c:pt idx="25">
                  <c:v>2.4688800000005267</c:v>
                </c:pt>
                <c:pt idx="26">
                  <c:v>2.4688800000005267</c:v>
                </c:pt>
                <c:pt idx="27">
                  <c:v>2.7127199999982263</c:v>
                </c:pt>
                <c:pt idx="28">
                  <c:v>3.0480000000006933</c:v>
                </c:pt>
                <c:pt idx="29">
                  <c:v>3.0480000000006933</c:v>
                </c:pt>
                <c:pt idx="30">
                  <c:v>3.5966400000015804</c:v>
                </c:pt>
                <c:pt idx="31">
                  <c:v>3.5966400000015804</c:v>
                </c:pt>
                <c:pt idx="32">
                  <c:v>4.2976799999988637</c:v>
                </c:pt>
                <c:pt idx="33">
                  <c:v>4.8158399999970065</c:v>
                </c:pt>
                <c:pt idx="34">
                  <c:v>5.7607200000023848</c:v>
                </c:pt>
                <c:pt idx="35">
                  <c:v>7.6809599999985583</c:v>
                </c:pt>
                <c:pt idx="36">
                  <c:v>8.2905600000014701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A4-47A2-AFE6-73C6D6B11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180264"/>
        <c:axId val="580182888"/>
      </c:scatterChart>
      <c:valAx>
        <c:axId val="58018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182888"/>
        <c:crosses val="autoZero"/>
        <c:crossBetween val="midCat"/>
      </c:valAx>
      <c:valAx>
        <c:axId val="58018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180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NVA Checkpoint Z Error (Centimeters)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Sheet7!$A$2:$A$38</c:f>
              <c:numCache>
                <c:formatCode>0.00</c:formatCode>
                <c:ptCount val="37"/>
                <c:pt idx="0">
                  <c:v>-9.1439999997837737E-2</c:v>
                </c:pt>
                <c:pt idx="1">
                  <c:v>-1.6154399999999169</c:v>
                </c:pt>
                <c:pt idx="2">
                  <c:v>2.7127199999982263</c:v>
                </c:pt>
                <c:pt idx="3">
                  <c:v>2.3164800000006656</c:v>
                </c:pt>
                <c:pt idx="4">
                  <c:v>0.82296000000133074</c:v>
                </c:pt>
                <c:pt idx="5">
                  <c:v>8.2905600000014701</c:v>
                </c:pt>
                <c:pt idx="6">
                  <c:v>1.4935199999993349</c:v>
                </c:pt>
                <c:pt idx="7">
                  <c:v>-0.30479999999972279</c:v>
                </c:pt>
                <c:pt idx="8">
                  <c:v>5.7607200000023848</c:v>
                </c:pt>
                <c:pt idx="9">
                  <c:v>3.0480000000006933</c:v>
                </c:pt>
                <c:pt idx="10">
                  <c:v>2.1031200000022454</c:v>
                </c:pt>
                <c:pt idx="11">
                  <c:v>0.12191999999711699</c:v>
                </c:pt>
                <c:pt idx="12">
                  <c:v>1.8592799999976162</c:v>
                </c:pt>
                <c:pt idx="13">
                  <c:v>-0.27432000000044354</c:v>
                </c:pt>
                <c:pt idx="14">
                  <c:v>3.5966400000015804</c:v>
                </c:pt>
                <c:pt idx="15">
                  <c:v>-1.6763999999984753</c:v>
                </c:pt>
                <c:pt idx="16">
                  <c:v>4.2976799999988637</c:v>
                </c:pt>
                <c:pt idx="17">
                  <c:v>0.54864000000088708</c:v>
                </c:pt>
                <c:pt idx="18">
                  <c:v>0.30479999999972279</c:v>
                </c:pt>
                <c:pt idx="19">
                  <c:v>-6.6141599999995293</c:v>
                </c:pt>
                <c:pt idx="20">
                  <c:v>2.3164799999937351</c:v>
                </c:pt>
                <c:pt idx="21">
                  <c:v>7.6809599999985583</c:v>
                </c:pt>
                <c:pt idx="22">
                  <c:v>3.5966400000015804</c:v>
                </c:pt>
                <c:pt idx="23">
                  <c:v>3.0480000000006933</c:v>
                </c:pt>
                <c:pt idx="24">
                  <c:v>2.4688800000005267</c:v>
                </c:pt>
                <c:pt idx="25">
                  <c:v>2.042160000000222</c:v>
                </c:pt>
                <c:pt idx="26">
                  <c:v>1.8287999999983369</c:v>
                </c:pt>
                <c:pt idx="27">
                  <c:v>0.67056000000146931</c:v>
                </c:pt>
                <c:pt idx="28">
                  <c:v>4.8158399999970065</c:v>
                </c:pt>
                <c:pt idx="29">
                  <c:v>-1.0667999999990299</c:v>
                </c:pt>
                <c:pt idx="30">
                  <c:v>-5.7607200000023848</c:v>
                </c:pt>
                <c:pt idx="31">
                  <c:v>-2.4079199999985033</c:v>
                </c:pt>
                <c:pt idx="32">
                  <c:v>-1.523999999998614</c:v>
                </c:pt>
                <c:pt idx="33">
                  <c:v>-1.523999999998614</c:v>
                </c:pt>
                <c:pt idx="34">
                  <c:v>2.4688800000005267</c:v>
                </c:pt>
                <c:pt idx="35">
                  <c:v>1.523999999998614</c:v>
                </c:pt>
                <c:pt idx="36">
                  <c:v>1.3411200000029386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0D-4E4F-AD0A-FA352F55C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93904"/>
        <c:axId val="436869896"/>
      </c:scatterChart>
      <c:valAx>
        <c:axId val="58969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low"/>
        <c:spPr>
          <a:noFill/>
          <a:ln w="1460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69896"/>
        <c:crosses val="autoZero"/>
        <c:crossBetween val="midCat"/>
        <c:minorUnit val="1"/>
      </c:valAx>
      <c:valAx>
        <c:axId val="43686989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939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Sheet6!$A$2:$A$38</c:f>
              <c:numCache>
                <c:formatCode>0.000</c:formatCode>
                <c:ptCount val="37"/>
                <c:pt idx="0">
                  <c:v>-6.614159999999529E-2</c:v>
                </c:pt>
                <c:pt idx="1">
                  <c:v>-5.7607200000023846E-2</c:v>
                </c:pt>
                <c:pt idx="2">
                  <c:v>-2.4079199999985031E-2</c:v>
                </c:pt>
                <c:pt idx="3">
                  <c:v>-1.6763999999984753E-2</c:v>
                </c:pt>
                <c:pt idx="4">
                  <c:v>-1.615439999999917E-2</c:v>
                </c:pt>
                <c:pt idx="5">
                  <c:v>-1.523999999998614E-2</c:v>
                </c:pt>
                <c:pt idx="6">
                  <c:v>-1.523999999998614E-2</c:v>
                </c:pt>
                <c:pt idx="7">
                  <c:v>-1.0667999999990298E-2</c:v>
                </c:pt>
                <c:pt idx="8">
                  <c:v>-3.0479999999972278E-3</c:v>
                </c:pt>
                <c:pt idx="9">
                  <c:v>-2.7432000000044356E-3</c:v>
                </c:pt>
                <c:pt idx="10">
                  <c:v>-9.1439999997837732E-4</c:v>
                </c:pt>
                <c:pt idx="11">
                  <c:v>1.2191999999711699E-3</c:v>
                </c:pt>
                <c:pt idx="12">
                  <c:v>3.0479999999972278E-3</c:v>
                </c:pt>
                <c:pt idx="13">
                  <c:v>5.4864000000088712E-3</c:v>
                </c:pt>
                <c:pt idx="14">
                  <c:v>6.705600000014693E-3</c:v>
                </c:pt>
                <c:pt idx="15">
                  <c:v>8.2296000000133072E-3</c:v>
                </c:pt>
                <c:pt idx="16">
                  <c:v>1.3411200000029386E-2</c:v>
                </c:pt>
                <c:pt idx="17">
                  <c:v>1.4935199999993348E-2</c:v>
                </c:pt>
                <c:pt idx="18">
                  <c:v>1.523999999998614E-2</c:v>
                </c:pt>
                <c:pt idx="19">
                  <c:v>1.828799999998337E-2</c:v>
                </c:pt>
                <c:pt idx="20">
                  <c:v>1.8592799999976161E-2</c:v>
                </c:pt>
                <c:pt idx="21">
                  <c:v>2.0421600000002219E-2</c:v>
                </c:pt>
                <c:pt idx="22">
                  <c:v>2.1031200000022454E-2</c:v>
                </c:pt>
                <c:pt idx="23">
                  <c:v>2.3164799999937351E-2</c:v>
                </c:pt>
                <c:pt idx="24">
                  <c:v>2.3164800000006654E-2</c:v>
                </c:pt>
                <c:pt idx="25">
                  <c:v>2.4688800000005267E-2</c:v>
                </c:pt>
                <c:pt idx="26">
                  <c:v>2.4688800000005267E-2</c:v>
                </c:pt>
                <c:pt idx="27">
                  <c:v>2.7127199999982261E-2</c:v>
                </c:pt>
                <c:pt idx="28">
                  <c:v>3.0480000000006932E-2</c:v>
                </c:pt>
                <c:pt idx="29">
                  <c:v>3.0480000000006932E-2</c:v>
                </c:pt>
                <c:pt idx="30">
                  <c:v>3.5966400000015802E-2</c:v>
                </c:pt>
                <c:pt idx="31">
                  <c:v>3.5966400000015802E-2</c:v>
                </c:pt>
                <c:pt idx="32">
                  <c:v>4.2976799999988637E-2</c:v>
                </c:pt>
                <c:pt idx="33">
                  <c:v>4.8158399999970063E-2</c:v>
                </c:pt>
                <c:pt idx="34">
                  <c:v>5.7607200000023846E-2</c:v>
                </c:pt>
                <c:pt idx="35">
                  <c:v>7.6809599999985587E-2</c:v>
                </c:pt>
                <c:pt idx="36">
                  <c:v>8.2905600000014693E-2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AA-408C-8D8A-782EA5717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110720"/>
        <c:axId val="512100552"/>
      </c:scatterChart>
      <c:valAx>
        <c:axId val="51211072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100552"/>
        <c:crosses val="autoZero"/>
        <c:crossBetween val="midCat"/>
      </c:valAx>
      <c:valAx>
        <c:axId val="512100552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11072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51B3E10A-A8C9-4528-A92C-74ABCF8FC709}">
          <cx:dataLabels/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LiDAR Swath NVA Z Error (Centimeters)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LiDAR Swath NVA Z Error (Centimeters)</a:t>
          </a:r>
        </a:p>
      </cx:txPr>
    </cx:title>
    <cx:plotArea>
      <cx:plotAreaRegion>
        <cx:series layoutId="clusteredColumn" uniqueId="{1F8231DD-4519-4A5A-8C13-2026F2353382}" formatIdx="0">
          <cx:dataLabels/>
          <cx:dataId val="0"/>
          <cx:layoutPr>
            <cx:binning intervalClosed="r">
              <cx:binSize val="1.4904720000000999"/>
            </cx:binning>
          </cx:layoutPr>
        </cx:series>
      </cx:plotAreaRegion>
      <cx:axis id="0">
        <cx:catScaling gapWidth="0.330000013"/>
        <cx:tickLabels/>
        <cx:numFmt formatCode="#,##0.0" sourceLinked="0"/>
      </cx:axis>
      <cx:axis id="1">
        <cx:valScaling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>
                <a:effectLst/>
              </a:rPr>
              <a:t>LiDAR Swath NVA Z Error (Centimeters)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02AF6474-78F7-43AB-A8FA-21A3A94879B3}">
          <cx:dataLabels/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  <cx:numFmt formatCode="0.0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>
          <cx:spPr>
            <a:ln>
              <a:noFill/>
            </a:ln>
          </cx:spPr>
        </cx:majorGridlines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28574</xdr:rowOff>
    </xdr:from>
    <xdr:to>
      <xdr:col>15</xdr:col>
      <xdr:colOff>180975</xdr:colOff>
      <xdr:row>15</xdr:row>
      <xdr:rowOff>57149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9091E2B-DA33-4146-A927-BB2D5A3BBD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05125" y="219074"/>
              <a:ext cx="6419850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16</xdr:row>
      <xdr:rowOff>38100</xdr:rowOff>
    </xdr:from>
    <xdr:to>
      <xdr:col>11</xdr:col>
      <xdr:colOff>390525</xdr:colOff>
      <xdr:row>25</xdr:row>
      <xdr:rowOff>38099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AAFCD05-E348-4C32-B9FD-CFC95D00BC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7776" y="3086100"/>
              <a:ext cx="5915024" cy="17144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312964</xdr:colOff>
      <xdr:row>30</xdr:row>
      <xdr:rowOff>127000</xdr:rowOff>
    </xdr:from>
    <xdr:to>
      <xdr:col>10</xdr:col>
      <xdr:colOff>105834</xdr:colOff>
      <xdr:row>42</xdr:row>
      <xdr:rowOff>31296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A6A3B3-1B8F-409E-8552-908D65D54A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10</xdr:row>
      <xdr:rowOff>152400</xdr:rowOff>
    </xdr:from>
    <xdr:to>
      <xdr:col>9</xdr:col>
      <xdr:colOff>252412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5D298E-74C5-47BE-B1FC-F403BFFEA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319087</xdr:colOff>
      <xdr:row>15</xdr:row>
      <xdr:rowOff>152399</xdr:rowOff>
    </xdr:from>
    <xdr:to>
      <xdr:col>12</xdr:col>
      <xdr:colOff>142875</xdr:colOff>
      <xdr:row>28</xdr:row>
      <xdr:rowOff>123824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30BAAFD-A635-4624-BF8E-11F9D2F163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8687" y="3009899"/>
              <a:ext cx="6529388" cy="2447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107837</xdr:colOff>
      <xdr:row>30</xdr:row>
      <xdr:rowOff>42862</xdr:rowOff>
    </xdr:from>
    <xdr:to>
      <xdr:col>13</xdr:col>
      <xdr:colOff>57830</xdr:colOff>
      <xdr:row>45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689DF0-99AC-4459-8DA6-4D29E1BE5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E41" sqref="E41:I43"/>
    </sheetView>
  </sheetViews>
  <sheetFormatPr defaultRowHeight="15" x14ac:dyDescent="0.25"/>
  <cols>
    <col min="1" max="1" width="14.42578125" customWidth="1"/>
    <col min="2" max="2" width="16" hidden="1" customWidth="1"/>
    <col min="3" max="3" width="17.7109375" hidden="1" customWidth="1"/>
    <col min="4" max="4" width="12.5703125" bestFit="1" customWidth="1"/>
    <col min="5" max="5" width="10.5703125" bestFit="1" customWidth="1"/>
    <col min="6" max="6" width="23.140625" style="2" customWidth="1"/>
    <col min="7" max="7" width="12.28515625" customWidth="1"/>
  </cols>
  <sheetData>
    <row r="1" spans="1:9" s="8" customFormat="1" x14ac:dyDescent="0.25">
      <c r="A1" s="2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47</v>
      </c>
      <c r="G1" s="6" t="s">
        <v>48</v>
      </c>
      <c r="H1" s="3" t="s">
        <v>49</v>
      </c>
      <c r="I1" s="4" t="s">
        <v>50</v>
      </c>
    </row>
    <row r="2" spans="1:9" x14ac:dyDescent="0.25">
      <c r="A2" t="s">
        <v>10</v>
      </c>
      <c r="B2" s="1">
        <v>41.78168702</v>
      </c>
      <c r="C2" s="1">
        <v>-85.272115740000004</v>
      </c>
      <c r="D2" s="2">
        <v>12876383.286</v>
      </c>
      <c r="E2" s="2">
        <v>103986.712</v>
      </c>
      <c r="F2" s="2">
        <v>916.65700000000004</v>
      </c>
      <c r="G2" s="2">
        <v>916.66</v>
      </c>
      <c r="H2" s="2">
        <f>F2-G2</f>
        <v>-2.9999999999290594E-3</v>
      </c>
      <c r="I2">
        <f>H2*H2</f>
        <v>8.999999999574356E-6</v>
      </c>
    </row>
    <row r="3" spans="1:9" x14ac:dyDescent="0.25">
      <c r="A3" t="s">
        <v>11</v>
      </c>
      <c r="B3" s="1">
        <v>41.782032919999999</v>
      </c>
      <c r="C3" s="1">
        <v>-85.097645659999998</v>
      </c>
      <c r="D3" s="2">
        <v>12923972.658</v>
      </c>
      <c r="E3" s="2">
        <v>103650.27499999999</v>
      </c>
      <c r="F3" s="2">
        <v>961.02700000000004</v>
      </c>
      <c r="G3" s="2">
        <v>961.08</v>
      </c>
      <c r="H3" s="2">
        <f t="shared" ref="H3:H38" si="0">F3-G3</f>
        <v>-5.2999999999997272E-2</v>
      </c>
      <c r="I3">
        <f t="shared" ref="I3:I38" si="1">H3*H3</f>
        <v>2.8089999999997106E-3</v>
      </c>
    </row>
    <row r="4" spans="1:9" x14ac:dyDescent="0.25">
      <c r="A4" t="s">
        <v>12</v>
      </c>
      <c r="B4" s="1">
        <v>41.775237099999998</v>
      </c>
      <c r="C4" s="1">
        <v>-84.95854482</v>
      </c>
      <c r="D4" s="2">
        <v>12961896.662</v>
      </c>
      <c r="E4" s="2">
        <v>100875.637</v>
      </c>
      <c r="F4" s="2">
        <v>1030.269</v>
      </c>
      <c r="G4" s="2">
        <v>1030.18</v>
      </c>
      <c r="H4" s="2">
        <f t="shared" si="0"/>
        <v>8.8999999999941792E-2</v>
      </c>
      <c r="I4">
        <f t="shared" si="1"/>
        <v>7.9209999999896395E-3</v>
      </c>
    </row>
    <row r="5" spans="1:9" x14ac:dyDescent="0.25">
      <c r="A5" t="s">
        <v>13</v>
      </c>
      <c r="B5" s="1">
        <v>41.774349319999999</v>
      </c>
      <c r="C5" s="1">
        <v>-84.830163850000005</v>
      </c>
      <c r="D5" s="2">
        <v>12996916.494999999</v>
      </c>
      <c r="E5" s="2">
        <v>100332.6</v>
      </c>
      <c r="F5" s="2">
        <v>1090.066</v>
      </c>
      <c r="G5" s="2">
        <v>1089.99</v>
      </c>
      <c r="H5" s="2">
        <f t="shared" si="0"/>
        <v>7.6000000000021828E-2</v>
      </c>
      <c r="I5">
        <f t="shared" si="1"/>
        <v>5.7760000000033175E-3</v>
      </c>
    </row>
    <row r="6" spans="1:9" x14ac:dyDescent="0.25">
      <c r="A6" t="s">
        <v>14</v>
      </c>
      <c r="B6" s="1">
        <v>41.861281099999999</v>
      </c>
      <c r="C6" s="1">
        <v>-85.233406090000003</v>
      </c>
      <c r="D6" s="2">
        <v>12887240.214</v>
      </c>
      <c r="E6" s="2">
        <v>132880.56700000001</v>
      </c>
      <c r="F6" s="2">
        <v>908.66700000000003</v>
      </c>
      <c r="G6" s="2">
        <v>908.64</v>
      </c>
      <c r="H6" s="2">
        <f t="shared" si="0"/>
        <v>2.7000000000043656E-2</v>
      </c>
      <c r="I6">
        <f t="shared" si="1"/>
        <v>7.2900000000235743E-4</v>
      </c>
    </row>
    <row r="7" spans="1:9" x14ac:dyDescent="0.25">
      <c r="A7" t="s">
        <v>15</v>
      </c>
      <c r="B7" s="1">
        <v>41.869173340000003</v>
      </c>
      <c r="C7" s="1">
        <v>-85.140549870000001</v>
      </c>
      <c r="D7" s="2">
        <v>12912562.023</v>
      </c>
      <c r="E7" s="2">
        <v>135510.13500000001</v>
      </c>
      <c r="F7" s="2">
        <v>931.66200000000003</v>
      </c>
      <c r="G7" s="2">
        <v>931.39</v>
      </c>
      <c r="H7" s="2">
        <f t="shared" si="0"/>
        <v>0.2720000000000482</v>
      </c>
      <c r="I7">
        <f t="shared" si="1"/>
        <v>7.3984000000026223E-2</v>
      </c>
    </row>
    <row r="8" spans="1:9" x14ac:dyDescent="0.25">
      <c r="A8" t="s">
        <v>16</v>
      </c>
      <c r="B8" s="1">
        <v>41.869417919999997</v>
      </c>
      <c r="C8" s="1">
        <v>-85.078248650000006</v>
      </c>
      <c r="D8" s="2">
        <v>12929532.543</v>
      </c>
      <c r="E8" s="2">
        <v>135449.55499999999</v>
      </c>
      <c r="F8" s="2">
        <v>1006.519</v>
      </c>
      <c r="G8" s="2">
        <v>1006.47</v>
      </c>
      <c r="H8" s="2">
        <f t="shared" si="0"/>
        <v>4.8999999999978172E-2</v>
      </c>
      <c r="I8">
        <f t="shared" si="1"/>
        <v>2.400999999997861E-3</v>
      </c>
    </row>
    <row r="9" spans="1:9" x14ac:dyDescent="0.25">
      <c r="A9" t="s">
        <v>17</v>
      </c>
      <c r="B9" s="1">
        <v>41.861836439999998</v>
      </c>
      <c r="C9" s="1">
        <v>-84.956376919999997</v>
      </c>
      <c r="D9" s="2">
        <v>12962709.098999999</v>
      </c>
      <c r="E9" s="2">
        <v>132430.17499999999</v>
      </c>
      <c r="F9" s="2">
        <v>991.21</v>
      </c>
      <c r="G9" s="2">
        <v>991.22</v>
      </c>
      <c r="H9" s="2">
        <f t="shared" si="0"/>
        <v>-9.9999999999909051E-3</v>
      </c>
      <c r="I9">
        <f t="shared" si="1"/>
        <v>9.9999999999818103E-5</v>
      </c>
    </row>
    <row r="10" spans="1:9" x14ac:dyDescent="0.25">
      <c r="A10" t="s">
        <v>18</v>
      </c>
      <c r="B10" s="1">
        <v>41.883470250000002</v>
      </c>
      <c r="C10" s="1">
        <v>-84.834777709999997</v>
      </c>
      <c r="D10" s="2">
        <v>12995878.938999999</v>
      </c>
      <c r="E10" s="2">
        <v>140105.916</v>
      </c>
      <c r="F10" s="2">
        <v>1066.6590000000001</v>
      </c>
      <c r="G10" s="2">
        <v>1066.47</v>
      </c>
      <c r="H10" s="2">
        <f t="shared" si="0"/>
        <v>0.18900000000007822</v>
      </c>
      <c r="I10">
        <f t="shared" si="1"/>
        <v>3.5721000000029562E-2</v>
      </c>
    </row>
    <row r="11" spans="1:9" x14ac:dyDescent="0.25">
      <c r="A11" t="s">
        <v>19</v>
      </c>
      <c r="B11" s="1">
        <v>41.948656300000003</v>
      </c>
      <c r="C11" s="1">
        <v>-85.098576289999997</v>
      </c>
      <c r="D11" s="2">
        <v>12924246.685000001</v>
      </c>
      <c r="E11" s="2">
        <v>164372.48699999999</v>
      </c>
      <c r="F11" s="2">
        <v>939.45</v>
      </c>
      <c r="G11" s="2">
        <v>939.35</v>
      </c>
      <c r="H11" s="2">
        <f t="shared" si="0"/>
        <v>0.10000000000002274</v>
      </c>
      <c r="I11">
        <f t="shared" si="1"/>
        <v>1.0000000000004547E-2</v>
      </c>
    </row>
    <row r="12" spans="1:9" x14ac:dyDescent="0.25">
      <c r="A12" t="s">
        <v>20</v>
      </c>
      <c r="B12" s="1">
        <v>41.938133839999999</v>
      </c>
      <c r="C12" s="1">
        <v>-84.916998899999996</v>
      </c>
      <c r="D12" s="2">
        <v>12973618.155999999</v>
      </c>
      <c r="E12" s="2">
        <v>160161.76500000001</v>
      </c>
      <c r="F12" s="2">
        <v>1016.4690000000001</v>
      </c>
      <c r="G12" s="2">
        <v>1016.4</v>
      </c>
      <c r="H12" s="2">
        <f t="shared" si="0"/>
        <v>6.9000000000073669E-2</v>
      </c>
      <c r="I12">
        <f t="shared" si="1"/>
        <v>4.761000000010166E-3</v>
      </c>
    </row>
    <row r="13" spans="1:9" x14ac:dyDescent="0.25">
      <c r="A13" t="s">
        <v>21</v>
      </c>
      <c r="B13" s="1">
        <v>41.950029499999999</v>
      </c>
      <c r="C13" s="1">
        <v>-84.855341100000004</v>
      </c>
      <c r="D13" s="2">
        <v>12990419.761</v>
      </c>
      <c r="E13" s="2">
        <v>164393.24799999999</v>
      </c>
      <c r="F13" s="2">
        <v>1012.444</v>
      </c>
      <c r="G13" s="2">
        <v>1012.44</v>
      </c>
      <c r="H13" s="2">
        <f t="shared" si="0"/>
        <v>3.9999999999054126E-3</v>
      </c>
      <c r="I13">
        <f t="shared" si="1"/>
        <v>1.5999999999243301E-5</v>
      </c>
    </row>
    <row r="14" spans="1:9" x14ac:dyDescent="0.25">
      <c r="A14" t="s">
        <v>22</v>
      </c>
      <c r="B14" s="1">
        <v>41.985270999999997</v>
      </c>
      <c r="C14" s="1">
        <v>-84.840749130000006</v>
      </c>
      <c r="D14" s="2">
        <v>12994461.658</v>
      </c>
      <c r="E14" s="2">
        <v>177213.19500000001</v>
      </c>
      <c r="F14" s="2">
        <v>1060.511</v>
      </c>
      <c r="G14" s="2">
        <v>1060.45</v>
      </c>
      <c r="H14" s="2">
        <f t="shared" si="0"/>
        <v>6.0999999999921783E-2</v>
      </c>
      <c r="I14">
        <f t="shared" si="1"/>
        <v>3.7209999999904576E-3</v>
      </c>
    </row>
    <row r="15" spans="1:9" x14ac:dyDescent="0.25">
      <c r="A15" t="s">
        <v>23</v>
      </c>
      <c r="B15" s="1">
        <v>41.985443310000001</v>
      </c>
      <c r="C15" s="1">
        <v>-84.874951159999995</v>
      </c>
      <c r="D15" s="2">
        <v>12985162.981000001</v>
      </c>
      <c r="E15" s="2">
        <v>177330.24100000001</v>
      </c>
      <c r="F15" s="2">
        <v>1005.871</v>
      </c>
      <c r="G15" s="2">
        <v>1005.88</v>
      </c>
      <c r="H15" s="2">
        <f t="shared" si="0"/>
        <v>-9.0000000000145519E-3</v>
      </c>
      <c r="I15">
        <f t="shared" si="1"/>
        <v>8.1000000000261933E-5</v>
      </c>
    </row>
    <row r="16" spans="1:9" x14ac:dyDescent="0.25">
      <c r="A16" t="s">
        <v>24</v>
      </c>
      <c r="B16" s="1">
        <v>42.029188560000001</v>
      </c>
      <c r="C16" s="1">
        <v>-84.928089200000002</v>
      </c>
      <c r="D16" s="2">
        <v>12970821.879000001</v>
      </c>
      <c r="E16" s="2">
        <v>193363.42600000001</v>
      </c>
      <c r="F16" s="2">
        <v>974.75800000000004</v>
      </c>
      <c r="G16" s="2">
        <v>974.64</v>
      </c>
      <c r="H16" s="2">
        <f t="shared" si="0"/>
        <v>0.11800000000005184</v>
      </c>
      <c r="I16">
        <f t="shared" si="1"/>
        <v>1.3924000000012234E-2</v>
      </c>
    </row>
    <row r="17" spans="1:9" x14ac:dyDescent="0.25">
      <c r="A17" t="s">
        <v>25</v>
      </c>
      <c r="B17" s="1">
        <v>41.825732930000001</v>
      </c>
      <c r="C17" s="1">
        <v>-85.092332119999995</v>
      </c>
      <c r="D17" s="2">
        <v>12925559.243000001</v>
      </c>
      <c r="E17" s="2">
        <v>119562.80499999999</v>
      </c>
      <c r="F17" s="2">
        <v>981.755</v>
      </c>
      <c r="G17" s="2">
        <v>981.81</v>
      </c>
      <c r="H17" s="2">
        <f t="shared" si="0"/>
        <v>-5.4999999999949978E-2</v>
      </c>
      <c r="I17">
        <f t="shared" si="1"/>
        <v>3.0249999999944974E-3</v>
      </c>
    </row>
    <row r="18" spans="1:9" x14ac:dyDescent="0.25">
      <c r="A18" t="s">
        <v>26</v>
      </c>
      <c r="B18" s="1">
        <v>41.985134340000002</v>
      </c>
      <c r="C18" s="1">
        <v>-85.224610830000003</v>
      </c>
      <c r="D18" s="2">
        <v>12890096.088</v>
      </c>
      <c r="E18" s="2">
        <v>177989.00099999999</v>
      </c>
      <c r="F18" s="2">
        <v>913.11099999999999</v>
      </c>
      <c r="G18" s="2">
        <v>912.97</v>
      </c>
      <c r="H18" s="2">
        <f t="shared" si="0"/>
        <v>0.14099999999996271</v>
      </c>
      <c r="I18">
        <f t="shared" si="1"/>
        <v>1.9880999999989483E-2</v>
      </c>
    </row>
    <row r="19" spans="1:9" x14ac:dyDescent="0.25">
      <c r="A19" t="s">
        <v>27</v>
      </c>
      <c r="B19" s="1">
        <v>41.789087299999998</v>
      </c>
      <c r="C19" s="1">
        <v>-85.194605109999998</v>
      </c>
      <c r="D19" s="2">
        <v>12897551.408</v>
      </c>
      <c r="E19" s="2">
        <v>106465.844</v>
      </c>
      <c r="F19" s="2">
        <v>946.86800000000005</v>
      </c>
      <c r="G19" s="2">
        <v>946.85</v>
      </c>
      <c r="H19" s="2">
        <f t="shared" si="0"/>
        <v>1.8000000000029104E-2</v>
      </c>
      <c r="I19">
        <f t="shared" si="1"/>
        <v>3.2400000000104773E-4</v>
      </c>
    </row>
    <row r="20" spans="1:9" x14ac:dyDescent="0.25">
      <c r="A20" t="s">
        <v>28</v>
      </c>
      <c r="B20" s="1">
        <v>41.839955089999997</v>
      </c>
      <c r="C20" s="1">
        <v>-85.200282889999997</v>
      </c>
      <c r="D20" s="2">
        <v>12896186.470000001</v>
      </c>
      <c r="E20" s="2">
        <v>125018.011</v>
      </c>
      <c r="F20" s="2">
        <v>913.21</v>
      </c>
      <c r="G20" s="2">
        <v>913.2</v>
      </c>
      <c r="H20" s="2">
        <f t="shared" si="0"/>
        <v>9.9999999999909051E-3</v>
      </c>
      <c r="I20">
        <f t="shared" si="1"/>
        <v>9.9999999999818103E-5</v>
      </c>
    </row>
    <row r="21" spans="1:9" x14ac:dyDescent="0.25">
      <c r="A21" t="s">
        <v>29</v>
      </c>
      <c r="B21" s="1">
        <v>41.83652318</v>
      </c>
      <c r="C21" s="1">
        <v>-84.931981690000001</v>
      </c>
      <c r="D21" s="2">
        <v>12969292.875</v>
      </c>
      <c r="E21" s="2">
        <v>123159.906</v>
      </c>
      <c r="F21" s="2">
        <v>1011.283</v>
      </c>
      <c r="G21" s="2">
        <v>1011.5</v>
      </c>
      <c r="H21" s="2">
        <f t="shared" si="0"/>
        <v>-0.21699999999998454</v>
      </c>
      <c r="I21">
        <f t="shared" si="1"/>
        <v>4.7088999999993289E-2</v>
      </c>
    </row>
    <row r="22" spans="1:9" x14ac:dyDescent="0.25">
      <c r="A22" t="s">
        <v>30</v>
      </c>
      <c r="B22" s="1">
        <v>41.810977250000001</v>
      </c>
      <c r="C22" s="1">
        <v>-84.883750599999999</v>
      </c>
      <c r="D22" s="2">
        <v>12982380.062000001</v>
      </c>
      <c r="E22" s="2">
        <v>113765.874</v>
      </c>
      <c r="F22" s="2">
        <v>1051.4659999999999</v>
      </c>
      <c r="G22" s="2">
        <v>1051.3900000000001</v>
      </c>
      <c r="H22" s="2">
        <f t="shared" si="0"/>
        <v>7.5999999999794454E-2</v>
      </c>
      <c r="I22">
        <f t="shared" si="1"/>
        <v>5.7759999999687566E-3</v>
      </c>
    </row>
    <row r="23" spans="1:9" x14ac:dyDescent="0.25">
      <c r="A23" t="s">
        <v>31</v>
      </c>
      <c r="B23" s="1">
        <v>42.043818109999997</v>
      </c>
      <c r="C23" s="1">
        <v>-84.865675289999999</v>
      </c>
      <c r="D23" s="2">
        <v>12987811.035</v>
      </c>
      <c r="E23" s="2">
        <v>198587.86199999999</v>
      </c>
      <c r="F23" s="2">
        <v>995.702</v>
      </c>
      <c r="G23" s="2">
        <v>995.45</v>
      </c>
      <c r="H23" s="2">
        <f t="shared" si="0"/>
        <v>0.25199999999995271</v>
      </c>
      <c r="I23">
        <f t="shared" si="1"/>
        <v>6.3503999999976163E-2</v>
      </c>
    </row>
    <row r="24" spans="1:9" x14ac:dyDescent="0.25">
      <c r="A24" t="s">
        <v>32</v>
      </c>
      <c r="B24" s="1">
        <v>42.00078353</v>
      </c>
      <c r="C24" s="1">
        <v>-85.012675150000007</v>
      </c>
      <c r="D24" s="2">
        <v>12947760.994000001</v>
      </c>
      <c r="E24" s="2">
        <v>183177.095</v>
      </c>
      <c r="F24" s="2">
        <v>967.91800000000001</v>
      </c>
      <c r="G24" s="2">
        <v>967.8</v>
      </c>
      <c r="H24" s="2">
        <f t="shared" si="0"/>
        <v>0.11800000000005184</v>
      </c>
      <c r="I24">
        <f t="shared" si="1"/>
        <v>1.3924000000012234E-2</v>
      </c>
    </row>
    <row r="25" spans="1:9" x14ac:dyDescent="0.25">
      <c r="A25" t="s">
        <v>33</v>
      </c>
      <c r="B25" s="1">
        <v>42.01977428</v>
      </c>
      <c r="C25" s="1">
        <v>-85.039052580000003</v>
      </c>
      <c r="D25" s="2">
        <v>12940646.477</v>
      </c>
      <c r="E25" s="2">
        <v>190153.66899999999</v>
      </c>
      <c r="F25" s="2">
        <v>935.47</v>
      </c>
      <c r="G25" s="2">
        <v>935.37</v>
      </c>
      <c r="H25" s="2">
        <f t="shared" si="0"/>
        <v>0.10000000000002274</v>
      </c>
      <c r="I25">
        <f t="shared" si="1"/>
        <v>1.0000000000004547E-2</v>
      </c>
    </row>
    <row r="26" spans="1:9" x14ac:dyDescent="0.25">
      <c r="A26" t="s">
        <v>34</v>
      </c>
      <c r="B26" s="1">
        <v>42.043199080000001</v>
      </c>
      <c r="C26" s="1">
        <v>-85.119989259999997</v>
      </c>
      <c r="D26" s="2">
        <v>12918729.805</v>
      </c>
      <c r="E26" s="2">
        <v>198876.052</v>
      </c>
      <c r="F26" s="2">
        <v>932.17100000000005</v>
      </c>
      <c r="G26" s="2">
        <v>932.09</v>
      </c>
      <c r="H26" s="2">
        <f t="shared" si="0"/>
        <v>8.100000000001728E-2</v>
      </c>
      <c r="I26">
        <f t="shared" si="1"/>
        <v>6.5610000000027998E-3</v>
      </c>
    </row>
    <row r="27" spans="1:9" x14ac:dyDescent="0.25">
      <c r="A27" t="s">
        <v>35</v>
      </c>
      <c r="B27" s="1">
        <v>41.985073810000003</v>
      </c>
      <c r="C27" s="1">
        <v>-85.118638950000005</v>
      </c>
      <c r="D27" s="2">
        <v>12918907.401000001</v>
      </c>
      <c r="E27" s="2">
        <v>177691.47</v>
      </c>
      <c r="F27" s="2">
        <v>984.84699999999998</v>
      </c>
      <c r="G27" s="2">
        <v>984.78</v>
      </c>
      <c r="H27" s="2">
        <f t="shared" si="0"/>
        <v>6.7000000000007276E-2</v>
      </c>
      <c r="I27">
        <f t="shared" si="1"/>
        <v>4.4890000000009748E-3</v>
      </c>
    </row>
    <row r="28" spans="1:9" x14ac:dyDescent="0.25">
      <c r="A28" t="s">
        <v>36</v>
      </c>
      <c r="B28" s="1">
        <v>42.038649059999997</v>
      </c>
      <c r="C28" s="1">
        <v>-85.255505279999994</v>
      </c>
      <c r="D28" s="2">
        <v>12881902.491</v>
      </c>
      <c r="E28" s="2">
        <v>197577.014</v>
      </c>
      <c r="F28" s="2">
        <v>853.68</v>
      </c>
      <c r="G28" s="2">
        <v>853.62</v>
      </c>
      <c r="H28" s="2">
        <f t="shared" si="0"/>
        <v>5.999999999994543E-2</v>
      </c>
      <c r="I28">
        <f t="shared" si="1"/>
        <v>3.5999999999934518E-3</v>
      </c>
    </row>
    <row r="29" spans="1:9" x14ac:dyDescent="0.25">
      <c r="A29" t="s">
        <v>37</v>
      </c>
      <c r="B29" s="1">
        <v>41.91227928</v>
      </c>
      <c r="C29" s="1">
        <v>-85.204943369999995</v>
      </c>
      <c r="D29" s="2">
        <v>12895178.881999999</v>
      </c>
      <c r="E29" s="2">
        <v>151386.266</v>
      </c>
      <c r="F29" s="2">
        <v>932.04200000000003</v>
      </c>
      <c r="G29" s="2">
        <v>932.02</v>
      </c>
      <c r="H29" s="2">
        <f t="shared" si="0"/>
        <v>2.2000000000048203E-2</v>
      </c>
      <c r="I29">
        <f t="shared" si="1"/>
        <v>4.8400000000212092E-4</v>
      </c>
    </row>
    <row r="30" spans="1:9" x14ac:dyDescent="0.25">
      <c r="A30" t="s">
        <v>38</v>
      </c>
      <c r="B30" s="1">
        <v>41.95595892</v>
      </c>
      <c r="C30" s="1">
        <v>-85.273268939999994</v>
      </c>
      <c r="D30" s="2">
        <v>12876752.612</v>
      </c>
      <c r="E30" s="2">
        <v>167496.03099999999</v>
      </c>
      <c r="F30" s="2">
        <v>907.72799999999995</v>
      </c>
      <c r="G30" s="2">
        <v>907.57</v>
      </c>
      <c r="H30" s="2">
        <f t="shared" si="0"/>
        <v>0.15799999999990177</v>
      </c>
      <c r="I30">
        <f t="shared" si="1"/>
        <v>2.4963999999968962E-2</v>
      </c>
    </row>
    <row r="31" spans="1:9" x14ac:dyDescent="0.25">
      <c r="A31" t="s">
        <v>39</v>
      </c>
      <c r="B31" s="1">
        <v>41.789014479999999</v>
      </c>
      <c r="C31" s="1">
        <v>-85.21384965</v>
      </c>
      <c r="D31" s="2">
        <v>12892302.647</v>
      </c>
      <c r="E31" s="2">
        <v>106491.522</v>
      </c>
      <c r="F31" s="2">
        <v>931.45500000000004</v>
      </c>
      <c r="G31" s="2">
        <v>931.49</v>
      </c>
      <c r="H31" s="2">
        <f t="shared" si="0"/>
        <v>-3.4999999999968168E-2</v>
      </c>
      <c r="I31">
        <f t="shared" si="1"/>
        <v>1.2249999999977717E-3</v>
      </c>
    </row>
    <row r="32" spans="1:9" x14ac:dyDescent="0.25">
      <c r="A32" t="s">
        <v>40</v>
      </c>
      <c r="B32" s="1">
        <v>41.873673959999998</v>
      </c>
      <c r="C32" s="1">
        <v>-85.1955727</v>
      </c>
      <c r="D32" s="2">
        <v>12897591.004000001</v>
      </c>
      <c r="E32" s="2">
        <v>137292.86799999999</v>
      </c>
      <c r="F32" s="2">
        <v>913.27099999999996</v>
      </c>
      <c r="G32" s="2">
        <v>913.46</v>
      </c>
      <c r="H32" s="2">
        <f t="shared" si="0"/>
        <v>-0.18900000000007822</v>
      </c>
      <c r="I32">
        <f t="shared" si="1"/>
        <v>3.5721000000029562E-2</v>
      </c>
    </row>
    <row r="33" spans="1:9" x14ac:dyDescent="0.25">
      <c r="A33" t="s">
        <v>41</v>
      </c>
      <c r="B33" s="1">
        <v>41.873213460000002</v>
      </c>
      <c r="C33" s="1">
        <v>-85.183698840000005</v>
      </c>
      <c r="D33" s="2">
        <v>12900823.348999999</v>
      </c>
      <c r="E33" s="2">
        <v>137093.44500000001</v>
      </c>
      <c r="F33" s="2">
        <v>914.93100000000004</v>
      </c>
      <c r="G33" s="2">
        <v>915.01</v>
      </c>
      <c r="H33" s="2">
        <f t="shared" si="0"/>
        <v>-7.8999999999950887E-2</v>
      </c>
      <c r="I33">
        <f t="shared" si="1"/>
        <v>6.2409999999922406E-3</v>
      </c>
    </row>
    <row r="34" spans="1:9" x14ac:dyDescent="0.25">
      <c r="A34" t="s">
        <v>42</v>
      </c>
      <c r="B34" s="1">
        <v>42.00043719</v>
      </c>
      <c r="C34" s="1">
        <v>-85.238944050000001</v>
      </c>
      <c r="D34" s="2">
        <v>12886256.992000001</v>
      </c>
      <c r="E34" s="2">
        <v>183605.454</v>
      </c>
      <c r="F34" s="2">
        <v>879.85</v>
      </c>
      <c r="G34" s="2">
        <v>879.9</v>
      </c>
      <c r="H34" s="2">
        <f t="shared" si="0"/>
        <v>-4.9999999999954525E-2</v>
      </c>
      <c r="I34">
        <f t="shared" si="1"/>
        <v>2.4999999999954525E-3</v>
      </c>
    </row>
    <row r="35" spans="1:9" x14ac:dyDescent="0.25">
      <c r="A35" t="s">
        <v>43</v>
      </c>
      <c r="B35" s="1">
        <v>41.949012029999999</v>
      </c>
      <c r="C35" s="1">
        <v>-85.010938920000001</v>
      </c>
      <c r="D35" s="2">
        <v>12948088.555</v>
      </c>
      <c r="E35" s="2">
        <v>164307.26999999999</v>
      </c>
      <c r="F35" s="2">
        <v>957.83</v>
      </c>
      <c r="G35" s="2">
        <v>957.88</v>
      </c>
      <c r="H35" s="2">
        <f t="shared" si="0"/>
        <v>-4.9999999999954525E-2</v>
      </c>
      <c r="I35">
        <f t="shared" si="1"/>
        <v>2.4999999999954525E-3</v>
      </c>
    </row>
    <row r="36" spans="1:9" x14ac:dyDescent="0.25">
      <c r="A36" t="s">
        <v>44</v>
      </c>
      <c r="B36" s="1">
        <v>41.932484209999998</v>
      </c>
      <c r="C36" s="1">
        <v>-85.008279970000004</v>
      </c>
      <c r="D36" s="2">
        <v>12948765.993000001</v>
      </c>
      <c r="E36" s="2">
        <v>158278.76699999999</v>
      </c>
      <c r="F36" s="2">
        <v>965.36099999999999</v>
      </c>
      <c r="G36" s="2">
        <v>965.28</v>
      </c>
      <c r="H36" s="2">
        <f t="shared" si="0"/>
        <v>8.100000000001728E-2</v>
      </c>
      <c r="I36">
        <f t="shared" si="1"/>
        <v>6.5610000000027998E-3</v>
      </c>
    </row>
    <row r="37" spans="1:9" x14ac:dyDescent="0.25">
      <c r="A37" t="s">
        <v>45</v>
      </c>
      <c r="B37" s="1">
        <v>41.945054229999997</v>
      </c>
      <c r="C37" s="1">
        <v>-84.883353990000003</v>
      </c>
      <c r="D37" s="2">
        <v>12982788.051999999</v>
      </c>
      <c r="E37" s="2">
        <v>162625.67000000001</v>
      </c>
      <c r="F37" s="2">
        <v>1018.67</v>
      </c>
      <c r="G37" s="2">
        <v>1018.62</v>
      </c>
      <c r="H37" s="2">
        <f t="shared" si="0"/>
        <v>4.9999999999954525E-2</v>
      </c>
      <c r="I37">
        <f t="shared" si="1"/>
        <v>2.4999999999954525E-3</v>
      </c>
    </row>
    <row r="38" spans="1:9" x14ac:dyDescent="0.25">
      <c r="A38" t="s">
        <v>46</v>
      </c>
      <c r="B38" s="1">
        <v>42.06819058</v>
      </c>
      <c r="C38" s="1">
        <v>-85.134555160000005</v>
      </c>
      <c r="D38" s="2">
        <v>12914856.348999999</v>
      </c>
      <c r="E38" s="2">
        <v>208018.84899999999</v>
      </c>
      <c r="F38" s="2">
        <v>908.84400000000005</v>
      </c>
      <c r="G38" s="2">
        <v>908.8</v>
      </c>
      <c r="H38" s="2">
        <f t="shared" si="0"/>
        <v>4.4000000000096406E-2</v>
      </c>
      <c r="I38">
        <f t="shared" si="1"/>
        <v>1.9360000000084837E-3</v>
      </c>
    </row>
    <row r="40" spans="1:9" x14ac:dyDescent="0.25">
      <c r="H40" s="8" t="s">
        <v>57</v>
      </c>
      <c r="I40" s="24" t="s">
        <v>56</v>
      </c>
    </row>
    <row r="41" spans="1:9" x14ac:dyDescent="0.25">
      <c r="A41" t="s">
        <v>5</v>
      </c>
      <c r="E41" s="9" t="s">
        <v>51</v>
      </c>
      <c r="F41" s="10">
        <f>AVERAGE(H2:H38)</f>
        <v>4.2756756756759655E-2</v>
      </c>
      <c r="G41" s="11" t="s">
        <v>52</v>
      </c>
      <c r="H41" s="12">
        <f>SQRT(SUM(I2:I38)/36)</f>
        <v>0.10863522039886898</v>
      </c>
      <c r="I41" s="13">
        <f>H41/39.37*12</f>
        <v>3.3112081401738075E-2</v>
      </c>
    </row>
    <row r="42" spans="1:9" x14ac:dyDescent="0.25">
      <c r="A42" t="s">
        <v>6</v>
      </c>
      <c r="E42" s="14" t="s">
        <v>53</v>
      </c>
      <c r="F42" s="15">
        <f>MIN(H2:H38)</f>
        <v>-0.21699999999998454</v>
      </c>
      <c r="G42" s="16" t="s">
        <v>54</v>
      </c>
      <c r="H42" s="17">
        <f>1.96*H41</f>
        <v>0.2129250319817832</v>
      </c>
      <c r="I42" s="18">
        <f>H42/39.37*12</f>
        <v>6.4899679547406608E-2</v>
      </c>
    </row>
    <row r="43" spans="1:9" x14ac:dyDescent="0.25">
      <c r="A43" t="s">
        <v>7</v>
      </c>
      <c r="E43" s="19" t="s">
        <v>55</v>
      </c>
      <c r="F43" s="20">
        <f>MAX(H2:H38)</f>
        <v>0.2720000000000482</v>
      </c>
      <c r="G43" s="21"/>
      <c r="H43" s="22"/>
      <c r="I43" s="23"/>
    </row>
    <row r="44" spans="1:9" x14ac:dyDescent="0.25">
      <c r="A44" t="s">
        <v>8</v>
      </c>
    </row>
    <row r="45" spans="1:9" x14ac:dyDescent="0.25">
      <c r="A45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I16"/>
  <sheetViews>
    <sheetView workbookViewId="0">
      <selection activeCell="E20" sqref="E20"/>
    </sheetView>
  </sheetViews>
  <sheetFormatPr defaultRowHeight="15" x14ac:dyDescent="0.25"/>
  <sheetData>
    <row r="13" spans="3:9" x14ac:dyDescent="0.25">
      <c r="D13" t="s">
        <v>60</v>
      </c>
      <c r="E13" t="s">
        <v>59</v>
      </c>
      <c r="G13" t="s">
        <v>60</v>
      </c>
      <c r="H13" t="s">
        <v>59</v>
      </c>
    </row>
    <row r="14" spans="3:9" x14ac:dyDescent="0.25">
      <c r="C14" t="s">
        <v>51</v>
      </c>
      <c r="D14" s="26">
        <v>4.2756756756759655E-2</v>
      </c>
      <c r="E14" s="26">
        <f>D14*0.3048</f>
        <v>1.3032259459460344E-2</v>
      </c>
      <c r="F14" t="s">
        <v>52</v>
      </c>
      <c r="G14">
        <v>0.10863522039886898</v>
      </c>
      <c r="H14">
        <v>3.3112081401738075E-2</v>
      </c>
      <c r="I14">
        <f>H14*100</f>
        <v>3.3112081401738074</v>
      </c>
    </row>
    <row r="15" spans="3:9" x14ac:dyDescent="0.25">
      <c r="C15" t="s">
        <v>53</v>
      </c>
      <c r="D15" s="26">
        <v>-0.21699999999998454</v>
      </c>
      <c r="E15" s="26">
        <f t="shared" ref="E15:E16" si="0">D15*0.3048</f>
        <v>-6.614159999999529E-2</v>
      </c>
      <c r="F15" t="s">
        <v>54</v>
      </c>
      <c r="G15">
        <v>0.2129250319817832</v>
      </c>
      <c r="H15">
        <v>6.4899679547406608E-2</v>
      </c>
      <c r="I15">
        <f>H15*100</f>
        <v>6.4899679547406608</v>
      </c>
    </row>
    <row r="16" spans="3:9" x14ac:dyDescent="0.25">
      <c r="C16" t="s">
        <v>55</v>
      </c>
      <c r="D16" s="26">
        <v>0.2720000000000482</v>
      </c>
      <c r="E16" s="26">
        <f t="shared" si="0"/>
        <v>8.2905600000014693E-2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2" sqref="C2:C38"/>
    </sheetView>
  </sheetViews>
  <sheetFormatPr defaultRowHeight="15" x14ac:dyDescent="0.25"/>
  <sheetData>
    <row r="1" spans="1:3" x14ac:dyDescent="0.25">
      <c r="A1" t="s">
        <v>49</v>
      </c>
    </row>
    <row r="2" spans="1:3" x14ac:dyDescent="0.25">
      <c r="A2">
        <v>-2.9999999999290594E-3</v>
      </c>
      <c r="B2">
        <v>-0.21699999999998501</v>
      </c>
      <c r="C2" s="2">
        <f>(A2*0.3048)*100</f>
        <v>-9.1439999997837737E-2</v>
      </c>
    </row>
    <row r="3" spans="1:3" x14ac:dyDescent="0.25">
      <c r="A3">
        <v>-5.2999999999997272E-2</v>
      </c>
      <c r="B3">
        <v>-4.9999999999954525E-2</v>
      </c>
      <c r="C3" s="2">
        <f t="shared" ref="C3:C38" si="0">(A3*0.3048)*100</f>
        <v>-1.6154399999999169</v>
      </c>
    </row>
    <row r="4" spans="1:3" x14ac:dyDescent="0.25">
      <c r="A4">
        <v>8.8999999999941792E-2</v>
      </c>
      <c r="B4">
        <v>-9.0000000000145519E-3</v>
      </c>
      <c r="C4" s="2">
        <f t="shared" si="0"/>
        <v>2.7127199999982263</v>
      </c>
    </row>
    <row r="5" spans="1:3" x14ac:dyDescent="0.25">
      <c r="A5">
        <v>7.6000000000021828E-2</v>
      </c>
      <c r="B5">
        <v>9.9999999999909051E-3</v>
      </c>
      <c r="C5" s="2">
        <f t="shared" si="0"/>
        <v>2.3164800000006656</v>
      </c>
    </row>
    <row r="6" spans="1:3" x14ac:dyDescent="0.25">
      <c r="A6">
        <v>2.7000000000043656E-2</v>
      </c>
      <c r="B6">
        <v>4.8999999999978172E-2</v>
      </c>
      <c r="C6" s="2">
        <f t="shared" si="0"/>
        <v>0.82296000000133074</v>
      </c>
    </row>
    <row r="7" spans="1:3" x14ac:dyDescent="0.25">
      <c r="A7">
        <v>0.2720000000000482</v>
      </c>
      <c r="B7">
        <v>6.0999999999921783E-2</v>
      </c>
      <c r="C7" s="2">
        <f t="shared" si="0"/>
        <v>8.2905600000014701</v>
      </c>
    </row>
    <row r="8" spans="1:3" x14ac:dyDescent="0.25">
      <c r="A8">
        <v>4.8999999999978172E-2</v>
      </c>
      <c r="B8">
        <v>7.5999999999794454E-2</v>
      </c>
      <c r="C8" s="2">
        <f t="shared" si="0"/>
        <v>1.4935199999993349</v>
      </c>
    </row>
    <row r="9" spans="1:3" x14ac:dyDescent="0.25">
      <c r="A9">
        <v>-9.9999999999909051E-3</v>
      </c>
      <c r="B9">
        <v>0.10000000000002274</v>
      </c>
      <c r="C9" s="2">
        <f t="shared" si="0"/>
        <v>-0.30479999999972279</v>
      </c>
    </row>
    <row r="10" spans="1:3" x14ac:dyDescent="0.25">
      <c r="A10">
        <v>0.18900000000007822</v>
      </c>
      <c r="B10">
        <v>0.14099999999996271</v>
      </c>
      <c r="C10" s="2">
        <f t="shared" si="0"/>
        <v>5.7607200000023848</v>
      </c>
    </row>
    <row r="11" spans="1:3" x14ac:dyDescent="0.25">
      <c r="A11">
        <v>0.10000000000002274</v>
      </c>
      <c r="B11">
        <v>0.2720000000000482</v>
      </c>
      <c r="C11" s="2">
        <f t="shared" si="0"/>
        <v>3.0480000000006933</v>
      </c>
    </row>
    <row r="12" spans="1:3" x14ac:dyDescent="0.25">
      <c r="A12">
        <v>6.9000000000073669E-2</v>
      </c>
      <c r="C12" s="2">
        <f t="shared" si="0"/>
        <v>2.1031200000022454</v>
      </c>
    </row>
    <row r="13" spans="1:3" x14ac:dyDescent="0.25">
      <c r="A13">
        <v>3.9999999999054126E-3</v>
      </c>
      <c r="C13" s="2">
        <f t="shared" si="0"/>
        <v>0.12191999999711699</v>
      </c>
    </row>
    <row r="14" spans="1:3" x14ac:dyDescent="0.25">
      <c r="A14">
        <v>6.0999999999921783E-2</v>
      </c>
      <c r="C14" s="2">
        <f t="shared" si="0"/>
        <v>1.8592799999976162</v>
      </c>
    </row>
    <row r="15" spans="1:3" x14ac:dyDescent="0.25">
      <c r="A15">
        <v>-9.0000000000145519E-3</v>
      </c>
      <c r="C15" s="2">
        <f t="shared" si="0"/>
        <v>-0.27432000000044354</v>
      </c>
    </row>
    <row r="16" spans="1:3" x14ac:dyDescent="0.25">
      <c r="A16">
        <v>0.11800000000005184</v>
      </c>
      <c r="C16" s="2">
        <f t="shared" si="0"/>
        <v>3.5966400000015804</v>
      </c>
    </row>
    <row r="17" spans="1:3" x14ac:dyDescent="0.25">
      <c r="A17">
        <v>-5.4999999999949978E-2</v>
      </c>
      <c r="C17" s="2">
        <f t="shared" si="0"/>
        <v>-1.6763999999984753</v>
      </c>
    </row>
    <row r="18" spans="1:3" x14ac:dyDescent="0.25">
      <c r="A18">
        <v>0.14099999999996271</v>
      </c>
      <c r="C18" s="2">
        <f t="shared" si="0"/>
        <v>4.2976799999988637</v>
      </c>
    </row>
    <row r="19" spans="1:3" x14ac:dyDescent="0.25">
      <c r="A19">
        <v>1.8000000000029104E-2</v>
      </c>
      <c r="C19" s="2">
        <f t="shared" si="0"/>
        <v>0.54864000000088708</v>
      </c>
    </row>
    <row r="20" spans="1:3" x14ac:dyDescent="0.25">
      <c r="A20">
        <v>9.9999999999909051E-3</v>
      </c>
      <c r="C20" s="2">
        <f t="shared" si="0"/>
        <v>0.30479999999972279</v>
      </c>
    </row>
    <row r="21" spans="1:3" x14ac:dyDescent="0.25">
      <c r="A21">
        <v>-0.21699999999998454</v>
      </c>
      <c r="C21" s="2">
        <f t="shared" si="0"/>
        <v>-6.6141599999995293</v>
      </c>
    </row>
    <row r="22" spans="1:3" x14ac:dyDescent="0.25">
      <c r="A22">
        <v>7.5999999999794454E-2</v>
      </c>
      <c r="C22" s="2">
        <f t="shared" si="0"/>
        <v>2.3164799999937351</v>
      </c>
    </row>
    <row r="23" spans="1:3" x14ac:dyDescent="0.25">
      <c r="A23">
        <v>0.25199999999995271</v>
      </c>
      <c r="C23" s="2">
        <f t="shared" si="0"/>
        <v>7.6809599999985583</v>
      </c>
    </row>
    <row r="24" spans="1:3" x14ac:dyDescent="0.25">
      <c r="A24">
        <v>0.11800000000005184</v>
      </c>
      <c r="C24" s="2">
        <f t="shared" si="0"/>
        <v>3.5966400000015804</v>
      </c>
    </row>
    <row r="25" spans="1:3" x14ac:dyDescent="0.25">
      <c r="A25">
        <v>0.10000000000002274</v>
      </c>
      <c r="C25" s="2">
        <f t="shared" si="0"/>
        <v>3.0480000000006933</v>
      </c>
    </row>
    <row r="26" spans="1:3" x14ac:dyDescent="0.25">
      <c r="A26">
        <v>8.100000000001728E-2</v>
      </c>
      <c r="C26" s="2">
        <f t="shared" si="0"/>
        <v>2.4688800000005267</v>
      </c>
    </row>
    <row r="27" spans="1:3" x14ac:dyDescent="0.25">
      <c r="A27">
        <v>6.7000000000007276E-2</v>
      </c>
      <c r="C27" s="2">
        <f t="shared" si="0"/>
        <v>2.042160000000222</v>
      </c>
    </row>
    <row r="28" spans="1:3" x14ac:dyDescent="0.25">
      <c r="A28">
        <v>5.999999999994543E-2</v>
      </c>
      <c r="C28" s="2">
        <f t="shared" si="0"/>
        <v>1.8287999999983369</v>
      </c>
    </row>
    <row r="29" spans="1:3" x14ac:dyDescent="0.25">
      <c r="A29">
        <v>2.2000000000048203E-2</v>
      </c>
      <c r="C29" s="2">
        <f t="shared" si="0"/>
        <v>0.67056000000146931</v>
      </c>
    </row>
    <row r="30" spans="1:3" x14ac:dyDescent="0.25">
      <c r="A30">
        <v>0.15799999999990177</v>
      </c>
      <c r="C30" s="2">
        <f t="shared" si="0"/>
        <v>4.8158399999970065</v>
      </c>
    </row>
    <row r="31" spans="1:3" x14ac:dyDescent="0.25">
      <c r="A31">
        <v>-3.4999999999968168E-2</v>
      </c>
      <c r="C31" s="2">
        <f t="shared" si="0"/>
        <v>-1.0667999999990299</v>
      </c>
    </row>
    <row r="32" spans="1:3" x14ac:dyDescent="0.25">
      <c r="A32">
        <v>-0.18900000000007822</v>
      </c>
      <c r="C32" s="2">
        <f t="shared" si="0"/>
        <v>-5.7607200000023848</v>
      </c>
    </row>
    <row r="33" spans="1:3" x14ac:dyDescent="0.25">
      <c r="A33">
        <v>-7.8999999999950887E-2</v>
      </c>
      <c r="C33" s="2">
        <f t="shared" si="0"/>
        <v>-2.4079199999985033</v>
      </c>
    </row>
    <row r="34" spans="1:3" x14ac:dyDescent="0.25">
      <c r="A34">
        <v>-4.9999999999954525E-2</v>
      </c>
      <c r="C34" s="2">
        <f t="shared" si="0"/>
        <v>-1.523999999998614</v>
      </c>
    </row>
    <row r="35" spans="1:3" x14ac:dyDescent="0.25">
      <c r="A35">
        <v>-4.9999999999954525E-2</v>
      </c>
      <c r="C35" s="2">
        <f t="shared" si="0"/>
        <v>-1.523999999998614</v>
      </c>
    </row>
    <row r="36" spans="1:3" x14ac:dyDescent="0.25">
      <c r="A36">
        <v>8.100000000001728E-2</v>
      </c>
      <c r="C36" s="2">
        <f t="shared" si="0"/>
        <v>2.4688800000005267</v>
      </c>
    </row>
    <row r="37" spans="1:3" x14ac:dyDescent="0.25">
      <c r="A37">
        <v>4.9999999999954525E-2</v>
      </c>
      <c r="C37" s="2">
        <f t="shared" si="0"/>
        <v>1.523999999998614</v>
      </c>
    </row>
    <row r="38" spans="1:3" x14ac:dyDescent="0.25">
      <c r="A38">
        <v>4.4000000000096406E-2</v>
      </c>
      <c r="C38" s="2">
        <f t="shared" si="0"/>
        <v>1.3411200000029386</v>
      </c>
    </row>
  </sheetData>
  <sortState ref="A2:A38">
    <sortCondition ref="A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4" zoomScale="90" zoomScaleNormal="90" workbookViewId="0">
      <selection activeCell="B26" sqref="B26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58</v>
      </c>
    </row>
    <row r="2" spans="1:1" x14ac:dyDescent="0.25">
      <c r="A2" s="26">
        <v>-6.6141599999995293</v>
      </c>
    </row>
    <row r="3" spans="1:1" x14ac:dyDescent="0.25">
      <c r="A3" s="26">
        <v>-5.7607200000023848</v>
      </c>
    </row>
    <row r="4" spans="1:1" x14ac:dyDescent="0.25">
      <c r="A4" s="26">
        <v>-2.4079199999985033</v>
      </c>
    </row>
    <row r="5" spans="1:1" x14ac:dyDescent="0.25">
      <c r="A5" s="26">
        <v>-1.6763999999984753</v>
      </c>
    </row>
    <row r="6" spans="1:1" x14ac:dyDescent="0.25">
      <c r="A6" s="26">
        <v>-1.6154399999999169</v>
      </c>
    </row>
    <row r="7" spans="1:1" x14ac:dyDescent="0.25">
      <c r="A7" s="26">
        <v>-1.523999999998614</v>
      </c>
    </row>
    <row r="8" spans="1:1" x14ac:dyDescent="0.25">
      <c r="A8" s="26">
        <v>-1.523999999998614</v>
      </c>
    </row>
    <row r="9" spans="1:1" x14ac:dyDescent="0.25">
      <c r="A9" s="26">
        <v>-1.0667999999990299</v>
      </c>
    </row>
    <row r="10" spans="1:1" x14ac:dyDescent="0.25">
      <c r="A10" s="26">
        <v>-0.30479999999972279</v>
      </c>
    </row>
    <row r="11" spans="1:1" x14ac:dyDescent="0.25">
      <c r="A11" s="26">
        <v>-0.27432000000044354</v>
      </c>
    </row>
    <row r="12" spans="1:1" x14ac:dyDescent="0.25">
      <c r="A12" s="26">
        <v>-9.1439999997837737E-2</v>
      </c>
    </row>
    <row r="13" spans="1:1" x14ac:dyDescent="0.25">
      <c r="A13" s="26">
        <v>0.12191999999711699</v>
      </c>
    </row>
    <row r="14" spans="1:1" x14ac:dyDescent="0.25">
      <c r="A14" s="26">
        <v>0.30479999999972279</v>
      </c>
    </row>
    <row r="15" spans="1:1" x14ac:dyDescent="0.25">
      <c r="A15" s="26">
        <v>0.54864000000088708</v>
      </c>
    </row>
    <row r="16" spans="1:1" x14ac:dyDescent="0.25">
      <c r="A16" s="26">
        <v>0.67056000000146931</v>
      </c>
    </row>
    <row r="17" spans="1:1" x14ac:dyDescent="0.25">
      <c r="A17" s="26">
        <v>0.82296000000133074</v>
      </c>
    </row>
    <row r="18" spans="1:1" x14ac:dyDescent="0.25">
      <c r="A18" s="26">
        <v>1.3411200000029386</v>
      </c>
    </row>
    <row r="19" spans="1:1" x14ac:dyDescent="0.25">
      <c r="A19" s="26">
        <v>1.4935199999993349</v>
      </c>
    </row>
    <row r="20" spans="1:1" x14ac:dyDescent="0.25">
      <c r="A20" s="26">
        <v>1.523999999998614</v>
      </c>
    </row>
    <row r="21" spans="1:1" x14ac:dyDescent="0.25">
      <c r="A21" s="26">
        <v>1.8287999999983369</v>
      </c>
    </row>
    <row r="22" spans="1:1" x14ac:dyDescent="0.25">
      <c r="A22" s="26">
        <v>1.8592799999976162</v>
      </c>
    </row>
    <row r="23" spans="1:1" x14ac:dyDescent="0.25">
      <c r="A23" s="26">
        <v>2.042160000000222</v>
      </c>
    </row>
    <row r="24" spans="1:1" x14ac:dyDescent="0.25">
      <c r="A24" s="26">
        <v>2.1031200000022454</v>
      </c>
    </row>
    <row r="25" spans="1:1" x14ac:dyDescent="0.25">
      <c r="A25" s="26">
        <v>2.3164799999937351</v>
      </c>
    </row>
    <row r="26" spans="1:1" x14ac:dyDescent="0.25">
      <c r="A26" s="26">
        <v>2.3164800000006656</v>
      </c>
    </row>
    <row r="27" spans="1:1" x14ac:dyDescent="0.25">
      <c r="A27" s="26">
        <v>2.4688800000005267</v>
      </c>
    </row>
    <row r="28" spans="1:1" x14ac:dyDescent="0.25">
      <c r="A28" s="26">
        <v>2.4688800000005267</v>
      </c>
    </row>
    <row r="29" spans="1:1" x14ac:dyDescent="0.25">
      <c r="A29" s="26">
        <v>2.7127199999982263</v>
      </c>
    </row>
    <row r="30" spans="1:1" x14ac:dyDescent="0.25">
      <c r="A30" s="26">
        <v>3.0480000000006933</v>
      </c>
    </row>
    <row r="31" spans="1:1" x14ac:dyDescent="0.25">
      <c r="A31" s="26">
        <v>3.0480000000006933</v>
      </c>
    </row>
    <row r="32" spans="1:1" x14ac:dyDescent="0.25">
      <c r="A32" s="26">
        <v>3.5966400000015804</v>
      </c>
    </row>
    <row r="33" spans="1:1" x14ac:dyDescent="0.25">
      <c r="A33" s="26">
        <v>3.5966400000015804</v>
      </c>
    </row>
    <row r="34" spans="1:1" x14ac:dyDescent="0.25">
      <c r="A34" s="26">
        <v>4.2976799999988637</v>
      </c>
    </row>
    <row r="35" spans="1:1" x14ac:dyDescent="0.25">
      <c r="A35" s="26">
        <v>4.8158399999970065</v>
      </c>
    </row>
    <row r="36" spans="1:1" x14ac:dyDescent="0.25">
      <c r="A36" s="26">
        <v>5.7607200000023848</v>
      </c>
    </row>
    <row r="37" spans="1:1" x14ac:dyDescent="0.25">
      <c r="A37" s="26">
        <v>7.6809599999985583</v>
      </c>
    </row>
    <row r="38" spans="1:1" x14ac:dyDescent="0.25">
      <c r="A38" s="26">
        <v>8.2905600000014701</v>
      </c>
    </row>
  </sheetData>
  <sortState ref="A2:A38">
    <sortCondition ref="A1"/>
  </sortState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J28" sqref="J28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58</v>
      </c>
    </row>
    <row r="2" spans="1:1" x14ac:dyDescent="0.25">
      <c r="A2" s="26">
        <v>-9.1439999997837737E-2</v>
      </c>
    </row>
    <row r="3" spans="1:1" x14ac:dyDescent="0.25">
      <c r="A3" s="26">
        <v>-1.6154399999999169</v>
      </c>
    </row>
    <row r="4" spans="1:1" x14ac:dyDescent="0.25">
      <c r="A4" s="26">
        <v>2.7127199999982263</v>
      </c>
    </row>
    <row r="5" spans="1:1" x14ac:dyDescent="0.25">
      <c r="A5" s="26">
        <v>2.3164800000006656</v>
      </c>
    </row>
    <row r="6" spans="1:1" x14ac:dyDescent="0.25">
      <c r="A6" s="26">
        <v>0.82296000000133074</v>
      </c>
    </row>
    <row r="7" spans="1:1" x14ac:dyDescent="0.25">
      <c r="A7" s="26">
        <v>8.2905600000014701</v>
      </c>
    </row>
    <row r="8" spans="1:1" x14ac:dyDescent="0.25">
      <c r="A8" s="26">
        <v>1.4935199999993349</v>
      </c>
    </row>
    <row r="9" spans="1:1" x14ac:dyDescent="0.25">
      <c r="A9" s="26">
        <v>-0.30479999999972279</v>
      </c>
    </row>
    <row r="10" spans="1:1" x14ac:dyDescent="0.25">
      <c r="A10" s="26">
        <v>5.7607200000023848</v>
      </c>
    </row>
    <row r="11" spans="1:1" x14ac:dyDescent="0.25">
      <c r="A11" s="26">
        <v>3.0480000000006933</v>
      </c>
    </row>
    <row r="12" spans="1:1" x14ac:dyDescent="0.25">
      <c r="A12" s="26">
        <v>2.1031200000022454</v>
      </c>
    </row>
    <row r="13" spans="1:1" x14ac:dyDescent="0.25">
      <c r="A13" s="26">
        <v>0.12191999999711699</v>
      </c>
    </row>
    <row r="14" spans="1:1" x14ac:dyDescent="0.25">
      <c r="A14" s="26">
        <v>1.8592799999976162</v>
      </c>
    </row>
    <row r="15" spans="1:1" x14ac:dyDescent="0.25">
      <c r="A15" s="26">
        <v>-0.27432000000044354</v>
      </c>
    </row>
    <row r="16" spans="1:1" x14ac:dyDescent="0.25">
      <c r="A16" s="26">
        <v>3.5966400000015804</v>
      </c>
    </row>
    <row r="17" spans="1:1" x14ac:dyDescent="0.25">
      <c r="A17" s="26">
        <v>-1.6763999999984753</v>
      </c>
    </row>
    <row r="18" spans="1:1" x14ac:dyDescent="0.25">
      <c r="A18" s="26">
        <v>4.2976799999988637</v>
      </c>
    </row>
    <row r="19" spans="1:1" x14ac:dyDescent="0.25">
      <c r="A19" s="26">
        <v>0.54864000000088708</v>
      </c>
    </row>
    <row r="20" spans="1:1" x14ac:dyDescent="0.25">
      <c r="A20" s="26">
        <v>0.30479999999972279</v>
      </c>
    </row>
    <row r="21" spans="1:1" x14ac:dyDescent="0.25">
      <c r="A21" s="26">
        <v>-6.6141599999995293</v>
      </c>
    </row>
    <row r="22" spans="1:1" x14ac:dyDescent="0.25">
      <c r="A22" s="26">
        <v>2.3164799999937351</v>
      </c>
    </row>
    <row r="23" spans="1:1" x14ac:dyDescent="0.25">
      <c r="A23" s="26">
        <v>7.6809599999985583</v>
      </c>
    </row>
    <row r="24" spans="1:1" x14ac:dyDescent="0.25">
      <c r="A24" s="26">
        <v>3.5966400000015804</v>
      </c>
    </row>
    <row r="25" spans="1:1" x14ac:dyDescent="0.25">
      <c r="A25" s="26">
        <v>3.0480000000006933</v>
      </c>
    </row>
    <row r="26" spans="1:1" x14ac:dyDescent="0.25">
      <c r="A26" s="26">
        <v>2.4688800000005267</v>
      </c>
    </row>
    <row r="27" spans="1:1" x14ac:dyDescent="0.25">
      <c r="A27" s="26">
        <v>2.042160000000222</v>
      </c>
    </row>
    <row r="28" spans="1:1" x14ac:dyDescent="0.25">
      <c r="A28" s="26">
        <v>1.8287999999983369</v>
      </c>
    </row>
    <row r="29" spans="1:1" x14ac:dyDescent="0.25">
      <c r="A29" s="26">
        <v>0.67056000000146931</v>
      </c>
    </row>
    <row r="30" spans="1:1" x14ac:dyDescent="0.25">
      <c r="A30" s="26">
        <v>4.8158399999970065</v>
      </c>
    </row>
    <row r="31" spans="1:1" x14ac:dyDescent="0.25">
      <c r="A31" s="26">
        <v>-1.0667999999990299</v>
      </c>
    </row>
    <row r="32" spans="1:1" x14ac:dyDescent="0.25">
      <c r="A32" s="26">
        <v>-5.7607200000023848</v>
      </c>
    </row>
    <row r="33" spans="1:1" x14ac:dyDescent="0.25">
      <c r="A33" s="26">
        <v>-2.4079199999985033</v>
      </c>
    </row>
    <row r="34" spans="1:1" x14ac:dyDescent="0.25">
      <c r="A34" s="26">
        <v>-1.523999999998614</v>
      </c>
    </row>
    <row r="35" spans="1:1" x14ac:dyDescent="0.25">
      <c r="A35" s="26">
        <v>-1.523999999998614</v>
      </c>
    </row>
    <row r="36" spans="1:1" x14ac:dyDescent="0.25">
      <c r="A36" s="26">
        <v>2.4688800000005267</v>
      </c>
    </row>
    <row r="37" spans="1:1" x14ac:dyDescent="0.25">
      <c r="A37" s="26">
        <v>1.523999999998614</v>
      </c>
    </row>
    <row r="38" spans="1:1" x14ac:dyDescent="0.25">
      <c r="A38" s="26">
        <v>1.3411200000029386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zoomScale="70" zoomScaleNormal="70" workbookViewId="0">
      <selection activeCell="A2" sqref="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s="2">
        <v>-6.614159999999529E-2</v>
      </c>
    </row>
    <row r="3" spans="1:1" x14ac:dyDescent="0.25">
      <c r="A3" s="2">
        <v>-5.7607200000023846E-2</v>
      </c>
    </row>
    <row r="4" spans="1:1" x14ac:dyDescent="0.25">
      <c r="A4" s="2">
        <v>-2.4079199999985031E-2</v>
      </c>
    </row>
    <row r="5" spans="1:1" x14ac:dyDescent="0.25">
      <c r="A5" s="2">
        <v>-1.6763999999984753E-2</v>
      </c>
    </row>
    <row r="6" spans="1:1" x14ac:dyDescent="0.25">
      <c r="A6" s="2">
        <v>-1.615439999999917E-2</v>
      </c>
    </row>
    <row r="7" spans="1:1" x14ac:dyDescent="0.25">
      <c r="A7" s="2">
        <v>-1.523999999998614E-2</v>
      </c>
    </row>
    <row r="8" spans="1:1" x14ac:dyDescent="0.25">
      <c r="A8" s="2">
        <v>-1.523999999998614E-2</v>
      </c>
    </row>
    <row r="9" spans="1:1" x14ac:dyDescent="0.25">
      <c r="A9" s="2">
        <v>-1.0667999999990298E-2</v>
      </c>
    </row>
    <row r="10" spans="1:1" x14ac:dyDescent="0.25">
      <c r="A10" s="2">
        <v>-3.0479999999972278E-3</v>
      </c>
    </row>
    <row r="11" spans="1:1" x14ac:dyDescent="0.25">
      <c r="A11" s="2">
        <v>-2.7432000000044356E-3</v>
      </c>
    </row>
    <row r="12" spans="1:1" x14ac:dyDescent="0.25">
      <c r="A12" s="2">
        <v>-9.1439999997837732E-4</v>
      </c>
    </row>
    <row r="13" spans="1:1" x14ac:dyDescent="0.25">
      <c r="A13" s="2">
        <v>1.2191999999711699E-3</v>
      </c>
    </row>
    <row r="14" spans="1:1" x14ac:dyDescent="0.25">
      <c r="A14" s="2">
        <v>3.0479999999972278E-3</v>
      </c>
    </row>
    <row r="15" spans="1:1" x14ac:dyDescent="0.25">
      <c r="A15" s="2">
        <v>5.4864000000088712E-3</v>
      </c>
    </row>
    <row r="16" spans="1:1" x14ac:dyDescent="0.25">
      <c r="A16" s="2">
        <v>6.705600000014693E-3</v>
      </c>
    </row>
    <row r="17" spans="1:1" x14ac:dyDescent="0.25">
      <c r="A17" s="2">
        <v>8.2296000000133072E-3</v>
      </c>
    </row>
    <row r="18" spans="1:1" x14ac:dyDescent="0.25">
      <c r="A18" s="2">
        <v>1.3411200000029386E-2</v>
      </c>
    </row>
    <row r="19" spans="1:1" x14ac:dyDescent="0.25">
      <c r="A19" s="2">
        <v>1.4935199999993348E-2</v>
      </c>
    </row>
    <row r="20" spans="1:1" x14ac:dyDescent="0.25">
      <c r="A20" s="2">
        <v>1.523999999998614E-2</v>
      </c>
    </row>
    <row r="21" spans="1:1" x14ac:dyDescent="0.25">
      <c r="A21" s="2">
        <v>1.828799999998337E-2</v>
      </c>
    </row>
    <row r="22" spans="1:1" x14ac:dyDescent="0.25">
      <c r="A22" s="2">
        <v>1.8592799999976161E-2</v>
      </c>
    </row>
    <row r="23" spans="1:1" x14ac:dyDescent="0.25">
      <c r="A23" s="2">
        <v>2.0421600000002219E-2</v>
      </c>
    </row>
    <row r="24" spans="1:1" x14ac:dyDescent="0.25">
      <c r="A24" s="2">
        <v>2.1031200000022454E-2</v>
      </c>
    </row>
    <row r="25" spans="1:1" x14ac:dyDescent="0.25">
      <c r="A25" s="2">
        <v>2.3164799999937351E-2</v>
      </c>
    </row>
    <row r="26" spans="1:1" x14ac:dyDescent="0.25">
      <c r="A26" s="2">
        <v>2.3164800000006654E-2</v>
      </c>
    </row>
    <row r="27" spans="1:1" x14ac:dyDescent="0.25">
      <c r="A27" s="2">
        <v>2.4688800000005267E-2</v>
      </c>
    </row>
    <row r="28" spans="1:1" x14ac:dyDescent="0.25">
      <c r="A28" s="2">
        <v>2.4688800000005267E-2</v>
      </c>
    </row>
    <row r="29" spans="1:1" x14ac:dyDescent="0.25">
      <c r="A29" s="2">
        <v>2.7127199999982261E-2</v>
      </c>
    </row>
    <row r="30" spans="1:1" x14ac:dyDescent="0.25">
      <c r="A30" s="2">
        <v>3.0480000000006932E-2</v>
      </c>
    </row>
    <row r="31" spans="1:1" x14ac:dyDescent="0.25">
      <c r="A31" s="2">
        <v>3.0480000000006932E-2</v>
      </c>
    </row>
    <row r="32" spans="1:1" x14ac:dyDescent="0.25">
      <c r="A32" s="2">
        <v>3.5966400000015802E-2</v>
      </c>
    </row>
    <row r="33" spans="1:1" x14ac:dyDescent="0.25">
      <c r="A33" s="2">
        <v>3.5966400000015802E-2</v>
      </c>
    </row>
    <row r="34" spans="1:1" x14ac:dyDescent="0.25">
      <c r="A34" s="2">
        <v>4.2976799999988637E-2</v>
      </c>
    </row>
    <row r="35" spans="1:1" x14ac:dyDescent="0.25">
      <c r="A35" s="2">
        <v>4.8158399999970063E-2</v>
      </c>
    </row>
    <row r="36" spans="1:1" x14ac:dyDescent="0.25">
      <c r="A36" s="2">
        <v>5.7607200000023846E-2</v>
      </c>
    </row>
    <row r="37" spans="1:1" x14ac:dyDescent="0.25">
      <c r="A37" s="2">
        <v>7.6809599999985587E-2</v>
      </c>
    </row>
    <row r="38" spans="1:1" x14ac:dyDescent="0.25">
      <c r="A38" s="2">
        <v>8.2905600000014693E-2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Sheet8</vt:lpstr>
      <vt:lpstr>Sheet2</vt:lpstr>
      <vt:lpstr>Sheet3</vt:lpstr>
      <vt:lpstr>Sheet7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2018-03-23T13:31:20Z</dcterms:modified>
</cp:coreProperties>
</file>