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15" windowWidth="17265" windowHeight="11580" tabRatio="594"/>
  </bookViews>
  <sheets>
    <sheet name="drape_ctl2" sheetId="1" r:id="rId1"/>
  </sheets>
  <definedNames>
    <definedName name="_xlnm.Database">drape_ctl2!$A$1:$H$24</definedName>
  </definedNames>
  <calcPr calcId="125725"/>
</workbook>
</file>

<file path=xl/calcChain.xml><?xml version="1.0" encoding="utf-8"?>
<calcChain xmlns="http://schemas.openxmlformats.org/spreadsheetml/2006/main">
  <c r="I20" i="1"/>
  <c r="J20"/>
  <c r="J21"/>
  <c r="J22"/>
  <c r="J23"/>
  <c r="J24"/>
  <c r="I21"/>
  <c r="I22"/>
  <c r="I23"/>
  <c r="I24"/>
  <c r="J19"/>
  <c r="J17"/>
  <c r="J8"/>
  <c r="I19"/>
  <c r="I17"/>
  <c r="I8"/>
  <c r="I16"/>
  <c r="I18"/>
  <c r="I2"/>
  <c r="I3"/>
  <c r="I4"/>
  <c r="I5"/>
  <c r="I6"/>
  <c r="I7"/>
  <c r="I9"/>
  <c r="I10"/>
  <c r="I11"/>
  <c r="I12"/>
  <c r="H31"/>
  <c r="H30"/>
  <c r="H29"/>
  <c r="H28"/>
  <c r="H27"/>
  <c r="H26"/>
  <c r="J15"/>
  <c r="J9"/>
  <c r="I15"/>
  <c r="J2"/>
  <c r="J16"/>
  <c r="J10"/>
  <c r="J3"/>
  <c r="J11"/>
  <c r="J4"/>
  <c r="J18"/>
  <c r="J12"/>
  <c r="J5"/>
  <c r="J6"/>
  <c r="J13"/>
  <c r="J7"/>
  <c r="J14"/>
  <c r="I13"/>
  <c r="I14"/>
  <c r="I34" l="1"/>
  <c r="I27"/>
  <c r="I31"/>
  <c r="H34"/>
  <c r="I26"/>
  <c r="I28"/>
  <c r="I29"/>
  <c r="I30"/>
  <c r="H32" l="1"/>
  <c r="H33" s="1"/>
  <c r="I32" l="1"/>
  <c r="I33" s="1"/>
</calcChain>
</file>

<file path=xl/sharedStrings.xml><?xml version="1.0" encoding="utf-8"?>
<sst xmlns="http://schemas.openxmlformats.org/spreadsheetml/2006/main" count="67" uniqueCount="44">
  <si>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</si>
  <si>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</si>
  <si>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</si>
  <si>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</si>
  <si>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</si>
  <si>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</si>
  <si>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</si>
  <si>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</si>
  <si>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</si>
  <si>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</si>
  <si>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N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</si>
  <si>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</si>
  <si>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</si>
  <si>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</si>
  <si>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</si>
  <si>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</si>
  <si>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</si>
  <si>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</si>
  <si>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</si>
  <si>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</si>
  <si>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BE</t>
  </si>
  <si>
    <t>919b</t>
  </si>
  <si>
    <t>1001b</t>
  </si>
  <si>
    <t>1002a</t>
  </si>
  <si>
    <t>1003a</t>
  </si>
  <si>
    <t>1004b</t>
  </si>
  <si>
    <t>1005a</t>
  </si>
  <si>
    <t>1006a</t>
  </si>
  <si>
    <t>1007b</t>
  </si>
  <si>
    <t>1008a</t>
  </si>
  <si>
    <t>1009a</t>
  </si>
  <si>
    <t>1010a</t>
  </si>
  <si>
    <t>1011a</t>
  </si>
  <si>
    <t>1012a</t>
  </si>
  <si>
    <t>1013a</t>
  </si>
  <si>
    <t>1014a</t>
  </si>
  <si>
    <t>1015a</t>
  </si>
  <si>
    <t>1016a</t>
  </si>
  <si>
    <t>1017a</t>
  </si>
  <si>
    <t>1018a</t>
  </si>
  <si>
    <t>1019a</t>
  </si>
  <si>
    <t>1020a</t>
  </si>
  <si>
    <t>1021a</t>
  </si>
  <si>
    <t>1022a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</si>
</sst>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  <font>
      <sz val="10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0" fillId="33" borderId="18" xfId="0" applyNumberFormat="1" applyFill="1" applyBorder="1" applyAlignment="1">
      <alignment wrapText="1"/>
    </xf>
    <xf numFmtId="165" fontId="14" fillId="0" borderId="0" xfId="0" applyNumberFormat="1" applyFont="1"/>
    <xf numFmtId="0" fontId="14" fillId="0" borderId="0" xfId="0" applyFont="1"/>
    <xf numFmtId="165" fontId="0" fillId="0" borderId="0" xfId="0" applyNumberFormat="1" applyBorder="1" applyAlignment="1">
      <alignment horizontal="center"/>
    </xf>
    <xf numFmtId="0" fontId="0" fillId="0" borderId="0" xfId="0" applyBorder="1"/>
    <xf numFmtId="165" fontId="14" fillId="0" borderId="0" xfId="0" applyNumberFormat="1" applyFont="1" applyBorder="1"/>
    <xf numFmtId="0" fontId="14" fillId="0" borderId="0" xfId="0" applyFont="1" applyBorder="1"/>
    <xf numFmtId="165" fontId="18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pane xSplit="6" ySplit="1" topLeftCell="G2" activePane="bottomRight" state="frozenSplit"/>
      <selection pane="topRight" activeCell="F1" sqref="F1"/>
      <selection pane="bottomLeft" activeCell="C2" sqref="C2"/>
      <selection pane="bottomRight" activeCell="A21" sqref="A21:XFD21"/>
    </sheetView>
  </sheetViews>
  <sheetFormatPr defaultRowHeight="15"/>
  <cols>
    <col min="1" max="1" width="9.7109375" style="1" customWidth="1"/>
    <col min="2" max="2" width="10.85546875" style="2" customWidth="1"/>
    <col min="3" max="3" width="18.42578125" style="5" customWidth="1"/>
    <col min="4" max="4" width="19.85546875" style="5" customWidth="1"/>
    <col min="5" max="5" width="19.7109375" style="5" customWidth="1"/>
    <col min="6" max="6" width="8.28515625" style="1" customWidth="1"/>
    <col min="7" max="7" width="17.42578125" style="5" customWidth="1"/>
    <col min="8" max="8" width="14.42578125" style="5" customWidth="1"/>
    <col min="9" max="9" width="9.5703125" style="3" customWidth="1"/>
    <col min="12" max="12" width="9.140625" style="3"/>
  </cols>
  <sheetData>
    <row r="1" spans="1:13" ht="30.75" thickBot="1">
      <c r="A1" s="1" t="s">
        <v>0</v>
      </c>
      <c r="B1" s="2" t="s">
        <v>1</v>
      </c>
      <c r="C1" s="5" t="s">
        <v>3</v>
      </c>
      <c r="D1" s="5" t="s">
        <v>2</v>
      </c>
      <c r="E1" s="5" t="s">
        <v>4</v>
      </c>
      <c r="F1" s="1" t="s">
        <v>5</v>
      </c>
      <c r="G1" s="5" t="s">
        <v>6</v>
      </c>
      <c r="H1" s="5" t="s">
        <v>7</v>
      </c>
      <c r="I1" s="4" t="s">
        <v>9</v>
      </c>
      <c r="J1" s="4" t="s">
        <v>18</v>
      </c>
      <c r="L1" s="17"/>
      <c r="M1" s="18"/>
    </row>
    <row r="2" spans="1:13">
      <c r="A2" s="1">
        <v>0</v>
      </c>
      <c r="B2" s="1" t="s">
        <v>21</v>
      </c>
      <c r="C2" s="3">
        <v>652505.01300000004</v>
      </c>
      <c r="D2" s="3">
        <v>4384265.0310000004</v>
      </c>
      <c r="E2" s="3">
        <v>251.62700000000001</v>
      </c>
      <c r="F2" s="1" t="s">
        <v>20</v>
      </c>
      <c r="G2" s="3">
        <v>251.697</v>
      </c>
      <c r="H2" s="3">
        <v>7.0000000000000007E-2</v>
      </c>
      <c r="I2" s="3">
        <f t="shared" ref="I2:I9" si="0">H2</f>
        <v>7.0000000000000007E-2</v>
      </c>
      <c r="J2" s="3">
        <f t="shared" ref="J2:J24" si="1">ABS(H2)</f>
        <v>7.0000000000000007E-2</v>
      </c>
      <c r="L2" s="17"/>
      <c r="M2" s="18"/>
    </row>
    <row r="3" spans="1:13">
      <c r="A3" s="1">
        <v>0</v>
      </c>
      <c r="B3" s="1" t="s">
        <v>22</v>
      </c>
      <c r="C3" s="3">
        <v>654658.08100000001</v>
      </c>
      <c r="D3" s="3">
        <v>4382514.9340000004</v>
      </c>
      <c r="E3" s="3">
        <v>146.012</v>
      </c>
      <c r="F3" s="1" t="s">
        <v>20</v>
      </c>
      <c r="G3" s="3">
        <v>146.15299999999999</v>
      </c>
      <c r="H3" s="3">
        <v>0.14099999999999999</v>
      </c>
      <c r="I3" s="3">
        <f t="shared" si="0"/>
        <v>0.14099999999999999</v>
      </c>
      <c r="J3" s="3">
        <f t="shared" si="1"/>
        <v>0.14099999999999999</v>
      </c>
      <c r="L3" s="17"/>
      <c r="M3" s="18"/>
    </row>
    <row r="4" spans="1:13">
      <c r="A4" s="1">
        <v>0</v>
      </c>
      <c r="B4" s="1" t="s">
        <v>23</v>
      </c>
      <c r="C4" s="3">
        <v>644236.53500000003</v>
      </c>
      <c r="D4" s="3">
        <v>4374208.0520000001</v>
      </c>
      <c r="E4" s="3">
        <v>194.68299999999999</v>
      </c>
      <c r="F4" s="1" t="s">
        <v>20</v>
      </c>
      <c r="G4" s="3">
        <v>194.751</v>
      </c>
      <c r="H4" s="3">
        <v>6.8000000000000005E-2</v>
      </c>
      <c r="I4" s="3">
        <f t="shared" si="0"/>
        <v>6.8000000000000005E-2</v>
      </c>
      <c r="J4" s="3">
        <f t="shared" si="1"/>
        <v>6.8000000000000005E-2</v>
      </c>
      <c r="L4" s="17"/>
      <c r="M4" s="18"/>
    </row>
    <row r="5" spans="1:13">
      <c r="A5" s="1">
        <v>0</v>
      </c>
      <c r="B5" s="1" t="s">
        <v>24</v>
      </c>
      <c r="C5" s="3">
        <v>632901.80200000003</v>
      </c>
      <c r="D5" s="3">
        <v>4367092.8470000001</v>
      </c>
      <c r="E5" s="3">
        <v>223.661</v>
      </c>
      <c r="F5" s="1" t="s">
        <v>20</v>
      </c>
      <c r="G5" s="3">
        <v>223.72399999999999</v>
      </c>
      <c r="H5" s="3">
        <v>6.3E-2</v>
      </c>
      <c r="I5" s="3">
        <f t="shared" si="0"/>
        <v>6.3E-2</v>
      </c>
      <c r="J5" s="3">
        <f t="shared" si="1"/>
        <v>6.3E-2</v>
      </c>
      <c r="L5" s="17"/>
      <c r="M5" s="18"/>
    </row>
    <row r="6" spans="1:13">
      <c r="A6" s="1">
        <v>0</v>
      </c>
      <c r="B6" s="1" t="s">
        <v>25</v>
      </c>
      <c r="C6" s="3">
        <v>641759.65399999998</v>
      </c>
      <c r="D6" s="3">
        <v>4362905.2659999998</v>
      </c>
      <c r="E6" s="3">
        <v>234.16900000000001</v>
      </c>
      <c r="F6" s="1" t="s">
        <v>20</v>
      </c>
      <c r="G6" s="3">
        <v>234.17400000000001</v>
      </c>
      <c r="H6" s="3">
        <v>5.0000000000000001E-3</v>
      </c>
      <c r="I6" s="3">
        <f t="shared" si="0"/>
        <v>5.0000000000000001E-3</v>
      </c>
      <c r="J6" s="3">
        <f t="shared" si="1"/>
        <v>5.0000000000000001E-3</v>
      </c>
      <c r="L6" s="17"/>
      <c r="M6" s="18"/>
    </row>
    <row r="7" spans="1:13">
      <c r="A7" s="1">
        <v>0</v>
      </c>
      <c r="B7" s="1" t="s">
        <v>26</v>
      </c>
      <c r="C7" s="3">
        <v>655957.89300000004</v>
      </c>
      <c r="D7" s="3">
        <v>4372668.88</v>
      </c>
      <c r="E7" s="3">
        <v>148.33600000000001</v>
      </c>
      <c r="F7" s="1" t="s">
        <v>20</v>
      </c>
      <c r="G7" s="3">
        <v>148.35</v>
      </c>
      <c r="H7" s="3">
        <v>1.4E-2</v>
      </c>
      <c r="I7" s="3">
        <f t="shared" si="0"/>
        <v>1.4E-2</v>
      </c>
      <c r="J7" s="3">
        <f t="shared" si="1"/>
        <v>1.4E-2</v>
      </c>
      <c r="L7" s="17"/>
      <c r="M7" s="18"/>
    </row>
    <row r="8" spans="1:13">
      <c r="A8" s="1">
        <v>0</v>
      </c>
      <c r="B8" s="1" t="s">
        <v>27</v>
      </c>
      <c r="C8" s="3">
        <v>668325.42500000005</v>
      </c>
      <c r="D8" s="3">
        <v>4368433.5999999996</v>
      </c>
      <c r="E8" s="3">
        <v>139.739</v>
      </c>
      <c r="F8" s="1" t="s">
        <v>20</v>
      </c>
      <c r="G8" s="3">
        <v>139.703</v>
      </c>
      <c r="H8" s="3">
        <v>-3.5999999999999997E-2</v>
      </c>
      <c r="I8" s="3">
        <f t="shared" si="0"/>
        <v>-3.5999999999999997E-2</v>
      </c>
      <c r="J8" s="3">
        <f t="shared" si="1"/>
        <v>3.5999999999999997E-2</v>
      </c>
      <c r="L8" s="17"/>
      <c r="M8" s="18"/>
    </row>
    <row r="9" spans="1:13">
      <c r="A9" s="1">
        <v>0</v>
      </c>
      <c r="B9" s="1" t="s">
        <v>28</v>
      </c>
      <c r="C9" s="3">
        <v>655497.68000000005</v>
      </c>
      <c r="D9" s="3">
        <v>4362567.3289999999</v>
      </c>
      <c r="E9" s="3">
        <v>269.11700000000002</v>
      </c>
      <c r="F9" s="1" t="s">
        <v>20</v>
      </c>
      <c r="G9" s="3">
        <v>269.17599999999999</v>
      </c>
      <c r="H9" s="3">
        <v>5.8999999999999997E-2</v>
      </c>
      <c r="I9" s="3">
        <f t="shared" si="0"/>
        <v>5.8999999999999997E-2</v>
      </c>
      <c r="J9" s="3">
        <f t="shared" si="1"/>
        <v>5.8999999999999997E-2</v>
      </c>
      <c r="L9" s="17"/>
      <c r="M9" s="18"/>
    </row>
    <row r="10" spans="1:13">
      <c r="A10" s="1">
        <v>0</v>
      </c>
      <c r="B10" s="1" t="s">
        <v>29</v>
      </c>
      <c r="C10" s="3">
        <v>635470.50300000003</v>
      </c>
      <c r="D10" s="3">
        <v>4351702.2419999996</v>
      </c>
      <c r="E10" s="3">
        <v>229.48500000000001</v>
      </c>
      <c r="F10" s="1" t="s">
        <v>20</v>
      </c>
      <c r="G10" s="3">
        <v>229.435</v>
      </c>
      <c r="H10" s="3">
        <v>-0.05</v>
      </c>
      <c r="I10" s="3">
        <f t="shared" ref="I10:I15" si="2">H10</f>
        <v>-0.05</v>
      </c>
      <c r="J10" s="3">
        <f t="shared" si="1"/>
        <v>0.05</v>
      </c>
      <c r="L10" s="17"/>
      <c r="M10" s="18"/>
    </row>
    <row r="11" spans="1:13">
      <c r="A11" s="1">
        <v>0</v>
      </c>
      <c r="B11" s="1" t="s">
        <v>30</v>
      </c>
      <c r="C11" s="3">
        <v>648052.27500000002</v>
      </c>
      <c r="D11" s="3">
        <v>4353162.6679999996</v>
      </c>
      <c r="E11" s="3">
        <v>246.191</v>
      </c>
      <c r="F11" s="1" t="s">
        <v>20</v>
      </c>
      <c r="G11" s="3">
        <v>246.21</v>
      </c>
      <c r="H11" s="3">
        <v>1.9E-2</v>
      </c>
      <c r="I11" s="3">
        <f t="shared" si="2"/>
        <v>1.9E-2</v>
      </c>
      <c r="J11" s="3">
        <f t="shared" si="1"/>
        <v>1.9E-2</v>
      </c>
      <c r="L11" s="17"/>
      <c r="M11" s="18"/>
    </row>
    <row r="12" spans="1:13">
      <c r="A12" s="1">
        <v>0</v>
      </c>
      <c r="B12" s="1" t="s">
        <v>31</v>
      </c>
      <c r="C12" s="3">
        <v>662294.07799999998</v>
      </c>
      <c r="D12" s="3">
        <v>4352259.9929999998</v>
      </c>
      <c r="E12" s="3">
        <v>264.83600000000001</v>
      </c>
      <c r="F12" s="1" t="s">
        <v>20</v>
      </c>
      <c r="G12" s="3">
        <v>264.83</v>
      </c>
      <c r="H12" s="3">
        <v>-6.0000000000000001E-3</v>
      </c>
      <c r="I12" s="3">
        <f t="shared" si="2"/>
        <v>-6.0000000000000001E-3</v>
      </c>
      <c r="J12" s="3">
        <f t="shared" si="1"/>
        <v>6.0000000000000001E-3</v>
      </c>
      <c r="L12" s="17"/>
      <c r="M12" s="18"/>
    </row>
    <row r="13" spans="1:13">
      <c r="A13" s="1">
        <v>0</v>
      </c>
      <c r="B13" s="1" t="s">
        <v>32</v>
      </c>
      <c r="C13" s="3">
        <v>669502.62100000004</v>
      </c>
      <c r="D13" s="3">
        <v>4358294.6890000002</v>
      </c>
      <c r="E13" s="3">
        <v>209.934</v>
      </c>
      <c r="F13" s="1" t="s">
        <v>20</v>
      </c>
      <c r="G13" s="3">
        <v>209.87</v>
      </c>
      <c r="H13" s="3">
        <v>-6.4000000000000001E-2</v>
      </c>
      <c r="I13" s="3">
        <f t="shared" si="2"/>
        <v>-6.4000000000000001E-2</v>
      </c>
      <c r="J13" s="3">
        <f t="shared" si="1"/>
        <v>6.4000000000000001E-2</v>
      </c>
      <c r="L13" s="17"/>
      <c r="M13" s="18"/>
    </row>
    <row r="14" spans="1:13">
      <c r="A14" s="1">
        <v>0</v>
      </c>
      <c r="B14" s="1" t="s">
        <v>33</v>
      </c>
      <c r="C14" s="3">
        <v>680507.70499999996</v>
      </c>
      <c r="D14" s="3">
        <v>4360187.3959999997</v>
      </c>
      <c r="E14" s="3">
        <v>137.97399999999999</v>
      </c>
      <c r="F14" s="1" t="s">
        <v>20</v>
      </c>
      <c r="G14" s="3">
        <v>137.953</v>
      </c>
      <c r="H14" s="3">
        <v>-2.1000000000000001E-2</v>
      </c>
      <c r="I14" s="3">
        <f t="shared" si="2"/>
        <v>-2.1000000000000001E-2</v>
      </c>
      <c r="J14" s="3">
        <f t="shared" si="1"/>
        <v>2.1000000000000001E-2</v>
      </c>
      <c r="L14" s="17"/>
      <c r="M14" s="18"/>
    </row>
    <row r="15" spans="1:13">
      <c r="A15" s="1">
        <v>0</v>
      </c>
      <c r="B15" s="1" t="s">
        <v>34</v>
      </c>
      <c r="C15" s="3">
        <v>686485.22600000002</v>
      </c>
      <c r="D15" s="3">
        <v>4353336.5779999997</v>
      </c>
      <c r="E15" s="3">
        <v>135.934</v>
      </c>
      <c r="F15" s="1" t="s">
        <v>20</v>
      </c>
      <c r="G15" s="3">
        <v>135.89099999999999</v>
      </c>
      <c r="H15" s="3">
        <v>-4.2999999999999997E-2</v>
      </c>
      <c r="I15" s="3">
        <f t="shared" si="2"/>
        <v>-4.2999999999999997E-2</v>
      </c>
      <c r="J15" s="3">
        <f t="shared" si="1"/>
        <v>4.2999999999999997E-2</v>
      </c>
      <c r="L15" s="17"/>
      <c r="M15" s="18"/>
    </row>
    <row r="16" spans="1:13">
      <c r="A16" s="1">
        <v>0</v>
      </c>
      <c r="B16" s="1" t="s">
        <v>35</v>
      </c>
      <c r="C16" s="3">
        <v>696431.14500000002</v>
      </c>
      <c r="D16" s="3">
        <v>4344616.4280000003</v>
      </c>
      <c r="E16" s="3">
        <v>134.63800000000001</v>
      </c>
      <c r="F16" s="1" t="s">
        <v>20</v>
      </c>
      <c r="G16" s="3">
        <v>134.643</v>
      </c>
      <c r="H16" s="3">
        <v>5.0000000000000001E-3</v>
      </c>
      <c r="I16" s="3">
        <f t="shared" ref="I16:I24" si="3">H16</f>
        <v>5.0000000000000001E-3</v>
      </c>
      <c r="J16" s="3">
        <f t="shared" si="1"/>
        <v>5.0000000000000001E-3</v>
      </c>
      <c r="L16" s="17"/>
      <c r="M16" s="18"/>
    </row>
    <row r="17" spans="1:13">
      <c r="A17" s="1">
        <v>0</v>
      </c>
      <c r="B17" s="1" t="s">
        <v>36</v>
      </c>
      <c r="C17" s="3">
        <v>681591.10600000003</v>
      </c>
      <c r="D17" s="3">
        <v>4346305.9110000003</v>
      </c>
      <c r="E17" s="3">
        <v>198.566</v>
      </c>
      <c r="F17" s="1" t="s">
        <v>20</v>
      </c>
      <c r="G17" s="3">
        <v>198.60400000000001</v>
      </c>
      <c r="H17" s="3">
        <v>3.7999999999999999E-2</v>
      </c>
      <c r="I17" s="3">
        <f t="shared" si="3"/>
        <v>3.7999999999999999E-2</v>
      </c>
      <c r="J17" s="3">
        <f t="shared" si="1"/>
        <v>3.7999999999999999E-2</v>
      </c>
      <c r="L17" s="17"/>
      <c r="M17" s="18"/>
    </row>
    <row r="18" spans="1:13">
      <c r="A18" s="1">
        <v>0</v>
      </c>
      <c r="B18" s="1" t="s">
        <v>37</v>
      </c>
      <c r="C18" s="3">
        <v>676853.228</v>
      </c>
      <c r="D18" s="3">
        <v>4351172.193</v>
      </c>
      <c r="E18" s="3">
        <v>160.63300000000001</v>
      </c>
      <c r="F18" s="1" t="s">
        <v>20</v>
      </c>
      <c r="G18" s="3">
        <v>160.58000000000001</v>
      </c>
      <c r="H18" s="3">
        <v>-5.2999999999999999E-2</v>
      </c>
      <c r="I18" s="3">
        <f t="shared" si="3"/>
        <v>-5.2999999999999999E-2</v>
      </c>
      <c r="J18" s="3">
        <f t="shared" si="1"/>
        <v>5.2999999999999999E-2</v>
      </c>
      <c r="L18" s="17"/>
      <c r="M18" s="18"/>
    </row>
    <row r="19" spans="1:13">
      <c r="A19" s="1">
        <v>0</v>
      </c>
      <c r="B19" s="1" t="s">
        <v>38</v>
      </c>
      <c r="C19" s="3">
        <v>671167.66099999996</v>
      </c>
      <c r="D19" s="3">
        <v>4344431.3320000004</v>
      </c>
      <c r="E19" s="3">
        <v>241.96899999999999</v>
      </c>
      <c r="F19" s="1" t="s">
        <v>20</v>
      </c>
      <c r="G19" s="3">
        <v>241.99600000000001</v>
      </c>
      <c r="H19" s="3">
        <v>2.7E-2</v>
      </c>
      <c r="I19" s="3">
        <f t="shared" si="3"/>
        <v>2.7E-2</v>
      </c>
      <c r="J19" s="3">
        <f t="shared" si="1"/>
        <v>2.7E-2</v>
      </c>
      <c r="L19" s="17"/>
      <c r="M19" s="18"/>
    </row>
    <row r="20" spans="1:13">
      <c r="A20" s="1">
        <v>0</v>
      </c>
      <c r="B20" s="1" t="s">
        <v>39</v>
      </c>
      <c r="C20" s="3">
        <v>655341.83799999999</v>
      </c>
      <c r="D20" s="3">
        <v>4344413.1579999998</v>
      </c>
      <c r="E20" s="3">
        <v>231.43199999999999</v>
      </c>
      <c r="F20" s="1" t="s">
        <v>20</v>
      </c>
      <c r="G20" s="3">
        <v>231.416</v>
      </c>
      <c r="H20" s="3">
        <v>-1.6E-2</v>
      </c>
      <c r="I20" s="3">
        <f t="shared" si="3"/>
        <v>-1.6E-2</v>
      </c>
      <c r="J20" s="3">
        <f t="shared" si="1"/>
        <v>1.6E-2</v>
      </c>
      <c r="L20" s="17"/>
      <c r="M20" s="18"/>
    </row>
    <row r="21" spans="1:13">
      <c r="A21" s="1">
        <v>0</v>
      </c>
      <c r="B21" s="1" t="s">
        <v>40</v>
      </c>
      <c r="C21" s="3">
        <v>643000.52300000004</v>
      </c>
      <c r="D21" s="3">
        <v>4344666.2740000002</v>
      </c>
      <c r="E21" s="3">
        <v>221.029</v>
      </c>
      <c r="F21" s="1" t="s">
        <v>20</v>
      </c>
      <c r="G21" s="3">
        <v>221.07300000000001</v>
      </c>
      <c r="H21" s="3">
        <v>4.3999999999999997E-2</v>
      </c>
      <c r="I21" s="3">
        <f t="shared" si="3"/>
        <v>4.3999999999999997E-2</v>
      </c>
      <c r="J21" s="3">
        <f t="shared" si="1"/>
        <v>4.3999999999999997E-2</v>
      </c>
      <c r="L21" s="17"/>
      <c r="M21" s="18"/>
    </row>
    <row r="22" spans="1:13">
      <c r="A22" s="1">
        <v>0</v>
      </c>
      <c r="B22" s="1" t="s">
        <v>41</v>
      </c>
      <c r="C22" s="3">
        <v>637962.08400000003</v>
      </c>
      <c r="D22" s="3">
        <v>4334615.9280000003</v>
      </c>
      <c r="E22" s="3">
        <v>218.71899999999999</v>
      </c>
      <c r="F22" s="1" t="s">
        <v>20</v>
      </c>
      <c r="G22" s="3">
        <v>218.745</v>
      </c>
      <c r="H22" s="3">
        <v>2.5999999999999999E-2</v>
      </c>
      <c r="I22" s="3">
        <f t="shared" si="3"/>
        <v>2.5999999999999999E-2</v>
      </c>
      <c r="J22" s="3">
        <f t="shared" si="1"/>
        <v>2.5999999999999999E-2</v>
      </c>
      <c r="L22" s="17"/>
      <c r="M22" s="18"/>
    </row>
    <row r="23" spans="1:13">
      <c r="A23" s="1">
        <v>0</v>
      </c>
      <c r="B23" s="1" t="s">
        <v>42</v>
      </c>
      <c r="C23" s="3">
        <v>656821.28799999994</v>
      </c>
      <c r="D23" s="3">
        <v>4335408.2470000004</v>
      </c>
      <c r="E23" s="3">
        <v>194.96899999999999</v>
      </c>
      <c r="F23" s="1" t="s">
        <v>20</v>
      </c>
      <c r="G23" s="3">
        <v>194.999</v>
      </c>
      <c r="H23" s="3">
        <v>0.03</v>
      </c>
      <c r="I23" s="3">
        <f t="shared" si="3"/>
        <v>0.03</v>
      </c>
      <c r="J23" s="3">
        <f t="shared" si="1"/>
        <v>0.03</v>
      </c>
      <c r="L23" s="17"/>
      <c r="M23" s="18"/>
    </row>
    <row r="24" spans="1:13">
      <c r="A24" s="1">
        <v>0</v>
      </c>
      <c r="B24" s="1" t="s">
        <v>43</v>
      </c>
      <c r="C24" s="3">
        <v>659990.44299999997</v>
      </c>
      <c r="D24" s="3">
        <v>4376188.233</v>
      </c>
      <c r="E24" s="3">
        <v>139.69</v>
      </c>
      <c r="F24" s="1" t="s">
        <v>20</v>
      </c>
      <c r="G24" s="3">
        <v>139.82300000000001</v>
      </c>
      <c r="H24" s="3">
        <v>0.13300000000000001</v>
      </c>
      <c r="I24" s="3">
        <f t="shared" si="3"/>
        <v>0.13300000000000001</v>
      </c>
      <c r="J24" s="3">
        <f t="shared" si="1"/>
        <v>0.13300000000000001</v>
      </c>
      <c r="L24" s="17"/>
      <c r="M24" s="18"/>
    </row>
    <row r="25" spans="1:13" ht="30.75" thickBot="1">
      <c r="G25" s="6"/>
      <c r="H25" s="7" t="s">
        <v>8</v>
      </c>
      <c r="I25" s="16" t="s">
        <v>9</v>
      </c>
      <c r="K25" s="20"/>
      <c r="L25" s="21"/>
      <c r="M25" s="22"/>
    </row>
    <row r="26" spans="1:13">
      <c r="G26" s="8" t="s">
        <v>10</v>
      </c>
      <c r="H26" s="9">
        <f>COUNT(H2:H24)</f>
        <v>23</v>
      </c>
      <c r="I26" s="15">
        <f>COUNT(I2:I24)</f>
        <v>23</v>
      </c>
      <c r="J26" s="9"/>
      <c r="K26" s="23"/>
      <c r="L26" s="24"/>
      <c r="M26" s="22"/>
    </row>
    <row r="27" spans="1:13">
      <c r="G27" s="10" t="s">
        <v>11</v>
      </c>
      <c r="H27" s="10">
        <f>AVERAGE(H2:H24)</f>
        <v>1.9695652173913048E-2</v>
      </c>
      <c r="I27" s="13">
        <f>AVERAGE(I2:I24)</f>
        <v>1.9695652173913048E-2</v>
      </c>
      <c r="K27" s="20"/>
      <c r="L27" s="21"/>
      <c r="M27" s="22"/>
    </row>
    <row r="28" spans="1:13">
      <c r="G28" s="10" t="s">
        <v>12</v>
      </c>
      <c r="H28" s="10">
        <f>STDEV(H2:H24)</f>
        <v>5.443798371676016E-2</v>
      </c>
      <c r="I28" s="13">
        <f>STDEV(I2:I24)</f>
        <v>5.443798371676016E-2</v>
      </c>
      <c r="K28" s="20"/>
      <c r="L28" s="21"/>
      <c r="M28" s="22"/>
    </row>
    <row r="29" spans="1:13">
      <c r="G29" s="10" t="s">
        <v>13</v>
      </c>
      <c r="H29" s="10">
        <f>MIN(H2:H24)</f>
        <v>-6.4000000000000001E-2</v>
      </c>
      <c r="I29" s="13">
        <f>MIN(I2:I24)</f>
        <v>-6.4000000000000001E-2</v>
      </c>
      <c r="K29" s="20"/>
      <c r="L29" s="21"/>
      <c r="M29" s="22"/>
    </row>
    <row r="30" spans="1:13">
      <c r="G30" s="10" t="s">
        <v>14</v>
      </c>
      <c r="H30" s="10">
        <f>MAX(H2:H24)</f>
        <v>0.14099999999999999</v>
      </c>
      <c r="I30" s="13">
        <f>MAX(I2:I24)</f>
        <v>0.14099999999999999</v>
      </c>
      <c r="K30" s="20"/>
      <c r="L30" s="21"/>
      <c r="M30" s="22"/>
    </row>
    <row r="31" spans="1:13">
      <c r="G31" s="10" t="s">
        <v>15</v>
      </c>
      <c r="H31" s="10">
        <f>SUMSQ(H2:H24)</f>
        <v>7.411899999999999E-2</v>
      </c>
      <c r="I31" s="13">
        <f>SUMSQ(I2:I24)</f>
        <v>7.411899999999999E-2</v>
      </c>
      <c r="J31" s="10"/>
      <c r="K31" s="19"/>
      <c r="L31" s="25"/>
      <c r="M31" s="22"/>
    </row>
    <row r="32" spans="1:13">
      <c r="G32" s="10" t="s">
        <v>16</v>
      </c>
      <c r="H32" s="5">
        <f>SQRT(H31/H26)</f>
        <v>5.6767642344836763E-2</v>
      </c>
      <c r="I32" s="12">
        <f>SQRT(I31/I26)</f>
        <v>5.6767642344836763E-2</v>
      </c>
      <c r="J32" s="19"/>
      <c r="K32" s="19"/>
      <c r="L32" s="25"/>
      <c r="M32" s="22"/>
    </row>
    <row r="33" spans="7:13">
      <c r="G33" s="10" t="s">
        <v>17</v>
      </c>
      <c r="H33" s="10">
        <f>H32*1.96</f>
        <v>0.11126457899588005</v>
      </c>
      <c r="I33" s="13">
        <f>I32*1.96</f>
        <v>0.11126457899588005</v>
      </c>
      <c r="K33" s="20"/>
      <c r="L33" s="21"/>
      <c r="M33" s="22"/>
    </row>
    <row r="34" spans="7:13">
      <c r="G34" s="11" t="s">
        <v>19</v>
      </c>
      <c r="H34" s="11">
        <f>PERCENTILE(J2:J24,0.95)</f>
        <v>0.12669999999999992</v>
      </c>
      <c r="I34" s="14">
        <f>PERCENTILE(J2:J24,0.95)</f>
        <v>0.12669999999999992</v>
      </c>
      <c r="L34" s="17"/>
      <c r="M34" s="18"/>
    </row>
  </sheetData>
  <sortState ref="A2:M91">
    <sortCondition ref="F1"/>
  </sortState>
  <conditionalFormatting sqref="H32:L32 H2:H24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2015-06-04T13:49:07Z</dcterms:modified>
</cp:coreProperties>
</file>