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0" yWindow="2910" windowWidth="16920" windowHeight="11025" activeTab="0"/>
  </bookViews>
  <sheets>
    <sheet name="FlightLog" sheetId="1" r:id="rId1"/>
    <sheet name="QC" sheetId="2" r:id="rId2"/>
  </sheets>
  <definedNames>
    <definedName name="LOGO_DAS">"Picture 447"</definedName>
    <definedName name="_xlnm.Print_Area" localSheetId="0">'FlightLog'!$A$1:$AA$38</definedName>
    <definedName name="_xlnm.Print_Area" localSheetId="1">'QC'!$A$1:$Z$38</definedName>
    <definedName name="_xlnm.Print_Titles" localSheetId="0">'FlightLog'!$1:$15</definedName>
    <definedName name="_xlnm.Print_Titles" localSheetId="1">'QC'!$1:$15</definedName>
  </definedNames>
  <calcPr fullCalcOnLoad="1"/>
</workbook>
</file>

<file path=xl/sharedStrings.xml><?xml version="1.0" encoding="utf-8"?>
<sst xmlns="http://schemas.openxmlformats.org/spreadsheetml/2006/main" count="188" uniqueCount="134">
  <si>
    <t>GPS Day</t>
  </si>
  <si>
    <t>FMS</t>
  </si>
  <si>
    <t>Operator</t>
  </si>
  <si>
    <t>Pilot</t>
  </si>
  <si>
    <t>Aircraft</t>
  </si>
  <si>
    <t>Comments and Conditions</t>
  </si>
  <si>
    <t>Project Name</t>
  </si>
  <si>
    <t>Duration</t>
  </si>
  <si>
    <t>Flt</t>
  </si>
  <si>
    <t>Wpt</t>
  </si>
  <si>
    <t>Start</t>
  </si>
  <si>
    <t>Download Drive</t>
  </si>
  <si>
    <t>Airport ID</t>
  </si>
  <si>
    <t>Initial QC</t>
  </si>
  <si>
    <t>Full QC</t>
  </si>
  <si>
    <t>Loaded</t>
  </si>
  <si>
    <t>From</t>
  </si>
  <si>
    <t>UTC</t>
  </si>
  <si>
    <t>To</t>
  </si>
  <si>
    <t>End</t>
  </si>
  <si>
    <t>Altitude</t>
  </si>
  <si>
    <t>Speed</t>
  </si>
  <si>
    <t>SVs</t>
  </si>
  <si>
    <t xml:space="preserve">   </t>
  </si>
  <si>
    <t>PDOP</t>
  </si>
  <si>
    <t>System</t>
  </si>
  <si>
    <r>
      <t xml:space="preserve">Solar Times </t>
    </r>
    <r>
      <rPr>
        <sz val="6"/>
        <rFont val="Arial"/>
        <family val="2"/>
      </rPr>
      <t>(UTC)</t>
    </r>
  </si>
  <si>
    <t>Area</t>
  </si>
  <si>
    <t>Begin</t>
  </si>
  <si>
    <t>Distance</t>
  </si>
  <si>
    <t>Flight Date</t>
  </si>
  <si>
    <t>Sun°</t>
  </si>
  <si>
    <t>Hobbs</t>
  </si>
  <si>
    <t>Chocks</t>
  </si>
  <si>
    <t>Lift Begin</t>
  </si>
  <si>
    <t>Lift End</t>
  </si>
  <si>
    <t>Hrs</t>
  </si>
  <si>
    <t>Unit</t>
  </si>
  <si>
    <t>IMU</t>
  </si>
  <si>
    <t>Scan</t>
  </si>
  <si>
    <t>FOV</t>
  </si>
  <si>
    <t>Altm Setting</t>
  </si>
  <si>
    <t>Min Range'</t>
  </si>
  <si>
    <t>Max Range'</t>
  </si>
  <si>
    <t>Rec ID</t>
  </si>
  <si>
    <t>Flying Temp °C</t>
  </si>
  <si>
    <t>Ground Temp°C</t>
  </si>
  <si>
    <t/>
  </si>
  <si>
    <t>Check</t>
  </si>
  <si>
    <t>Limits</t>
  </si>
  <si>
    <t>Lap</t>
  </si>
  <si>
    <t>TIF</t>
  </si>
  <si>
    <t>Hulls</t>
  </si>
  <si>
    <t>Field</t>
  </si>
  <si>
    <t>Over</t>
  </si>
  <si>
    <t>QC</t>
  </si>
  <si>
    <t>By</t>
  </si>
  <si>
    <t>Date</t>
  </si>
  <si>
    <t>Started</t>
  </si>
  <si>
    <t>Completed</t>
  </si>
  <si>
    <t>Airport</t>
  </si>
  <si>
    <t>Flight #</t>
  </si>
  <si>
    <t>Dir</t>
  </si>
  <si>
    <t>Rate</t>
  </si>
  <si>
    <t>(knots)</t>
  </si>
  <si>
    <t>Lift</t>
  </si>
  <si>
    <t>Shipping Track</t>
  </si>
  <si>
    <t>Base 1 ID</t>
  </si>
  <si>
    <t>km/WPT</t>
  </si>
  <si>
    <t>Jerry</t>
  </si>
  <si>
    <t>ISO #</t>
  </si>
  <si>
    <t>Ver</t>
  </si>
  <si>
    <t>MTA</t>
  </si>
  <si>
    <r>
      <t xml:space="preserve">Scan Rate </t>
    </r>
    <r>
      <rPr>
        <sz val="6"/>
        <rFont val="Small Fonts"/>
        <family val="2"/>
      </rPr>
      <t>(Hz)</t>
    </r>
  </si>
  <si>
    <t>R680i</t>
  </si>
  <si>
    <t>FHI</t>
  </si>
  <si>
    <t>Ant ID</t>
  </si>
  <si>
    <t>Start Time (UTC)</t>
  </si>
  <si>
    <t>Stop Time (UTC)</t>
  </si>
  <si>
    <t>GPS Filename</t>
  </si>
  <si>
    <t>Data</t>
  </si>
  <si>
    <t>Data Logger Drives</t>
  </si>
  <si>
    <t>Location</t>
  </si>
  <si>
    <t>Humidity @ Alt</t>
  </si>
  <si>
    <t>Q680i</t>
  </si>
  <si>
    <t xml:space="preserve"> Comments from Flght Log</t>
  </si>
  <si>
    <t xml:space="preserve"> Comments from QC</t>
  </si>
  <si>
    <t>Fugro Geospatial</t>
  </si>
  <si>
    <t>AMT (ft)</t>
  </si>
  <si>
    <t>(GPS)</t>
  </si>
  <si>
    <r>
      <t xml:space="preserve">Mission ID    </t>
    </r>
    <r>
      <rPr>
        <sz val="7"/>
        <rFont val="Small Fonts"/>
        <family val="2"/>
      </rPr>
      <t>(yymmdd_Sen_Job_Lift)</t>
    </r>
  </si>
  <si>
    <t>FGI Job #</t>
  </si>
  <si>
    <t>FGI</t>
  </si>
  <si>
    <t>ARP (m)</t>
  </si>
  <si>
    <t xml:space="preserve">    Actvity</t>
  </si>
  <si>
    <t>OnLine Time</t>
  </si>
  <si>
    <t>Client</t>
  </si>
  <si>
    <t>Pulse Rate</t>
  </si>
  <si>
    <t>AO80-50-00-02</t>
  </si>
  <si>
    <t>Flight Log</t>
  </si>
  <si>
    <t>KMOT</t>
  </si>
  <si>
    <t>0900-Production</t>
  </si>
  <si>
    <t>Jason Flynn</t>
  </si>
  <si>
    <t>George Jordan</t>
  </si>
  <si>
    <t>N62912</t>
  </si>
  <si>
    <t>FMU-300</t>
  </si>
  <si>
    <t>USACE ND Lidar</t>
  </si>
  <si>
    <t>22.16003800</t>
  </si>
  <si>
    <t>N/A</t>
  </si>
  <si>
    <t>CCNS 6</t>
  </si>
  <si>
    <t>FGI 5440</t>
  </si>
  <si>
    <t>MINOT ND</t>
  </si>
  <si>
    <t>With AB</t>
  </si>
  <si>
    <t>GR3-2</t>
  </si>
  <si>
    <t>S</t>
  </si>
  <si>
    <t>N</t>
  </si>
  <si>
    <t>240khz</t>
  </si>
  <si>
    <t>161116_165_16003800_06</t>
  </si>
  <si>
    <t>Ground Static at KMOT</t>
  </si>
  <si>
    <t>Pre Acquisition Alingment Turns</t>
  </si>
  <si>
    <t>ND COE Phase 7</t>
  </si>
  <si>
    <t>DR680-11</t>
  </si>
  <si>
    <t>2100</t>
  </si>
  <si>
    <t>3950</t>
  </si>
  <si>
    <t xml:space="preserve">  </t>
  </si>
  <si>
    <t>Calibration Line</t>
  </si>
  <si>
    <t>Lite Turbulence</t>
  </si>
  <si>
    <t>Cross Tie Line</t>
  </si>
  <si>
    <t>Ward_X</t>
  </si>
  <si>
    <t>Post Acquisition Alignment Turns</t>
  </si>
  <si>
    <t>E</t>
  </si>
  <si>
    <t>Ward1</t>
  </si>
  <si>
    <t>RF wpt 13-22 clouds</t>
  </si>
  <si>
    <t>js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</si>
</sst>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0000"/>
    <numFmt numFmtId="166" formatCode="[$-409]h:mm:ss\ AM/PM"/>
    <numFmt numFmtId="167" formatCode="h:mm:ss;@"/>
    <numFmt numFmtId="168" formatCode="0.0;[Red]0.0"/>
    <numFmt numFmtId="169" formatCode="h:mm;@"/>
    <numFmt numFmtId="170" formatCode="[$-409]dddd\,\ mmmm\ dd\,\ yyyy"/>
    <numFmt numFmtId="171" formatCode="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-409]d\-mmm\-yy;@"/>
    <numFmt numFmtId="176" formatCode="0.00;[Red]0.00"/>
    <numFmt numFmtId="177" formatCode="h\:mm;@"/>
    <numFmt numFmtId="178" formatCode="00"/>
    <numFmt numFmtId="179" formatCode="mm/dd/yy;@"/>
    <numFmt numFmtId="180" formatCode="00.000"/>
    <numFmt numFmtId="181" formatCode="0.000"/>
    <numFmt numFmtId="182" formatCode=";;h:mm"/>
    <numFmt numFmtId="183" formatCode="h:mm;;"/>
    <numFmt numFmtId="184" formatCode="h:mm;h:mm;"/>
    <numFmt numFmtId="185" formatCode="h:mm;h:mm;#"/>
    <numFmt numFmtId="186" formatCode="0.00;0.0;"/>
    <numFmt numFmtId="187" formatCode="h:mm;#;#"/>
    <numFmt numFmtId="188" formatCode="h:mm;;#"/>
    <numFmt numFmtId="189" formatCode="dd/mm/yyyy"/>
    <numFmt numFmtId="190" formatCode="[$-409]d/mmm/yy;@"/>
    <numFmt numFmtId="191" formatCode="d/mmm/yy;;"/>
    <numFmt numFmtId="192" formatCode="0.0;0.0;"/>
    <numFmt numFmtId="193" formatCode="h:mm;\-h:mm;"/>
    <numFmt numFmtId="194" formatCode="h:mm;\(h:mm\);"/>
    <numFmt numFmtId="195" formatCode="h:mm;\b\b\ad;"/>
    <numFmt numFmtId="196" formatCode="h:mm;&quot;BAD&quot;;"/>
    <numFmt numFmtId="197" formatCode="h:mm;&quot;BAD&quot;;#"/>
    <numFmt numFmtId="198" formatCode="0.0;;"/>
    <numFmt numFmtId="199" formatCode="0.0#"/>
    <numFmt numFmtId="200" formatCode="[$-F400]h:mm:ss\ AM/PM"/>
    <numFmt numFmtId="201" formatCode="0.0000"/>
    <numFmt numFmtId="202" formatCode="#,##0.0"/>
    <numFmt numFmtId="203" formatCode="hhmmss"/>
    <numFmt numFmtId="204" formatCode="dd\-mmm\-yy\ hh:mm"/>
    <numFmt numFmtId="205" formatCode="m/d/yy\ h:mm;@"/>
    <numFmt numFmtId="206" formatCode="hh:mm;&quot; &quot;;&quot; &quot;"/>
    <numFmt numFmtId="207" formatCode="h:mm:ss;&quot; &quot;;&quot; &quot;"/>
    <numFmt numFmtId="208" formatCode="[$€-2]\ #,##0.00_);[Red]\([$€-2]\ #,##0.00\)"/>
  </numFmts>
  <fonts count="62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Courier New"/>
      <family val="3"/>
    </font>
    <font>
      <sz val="8"/>
      <color indexed="9"/>
      <name val="Arial"/>
      <family val="2"/>
    </font>
    <font>
      <b/>
      <sz val="10"/>
      <name val="Microsoft Sans Serif"/>
      <family val="2"/>
    </font>
    <font>
      <b/>
      <sz val="9"/>
      <name val="Microsoft Sans Serif"/>
      <family val="2"/>
    </font>
    <font>
      <b/>
      <sz val="8"/>
      <name val="Microsoft Sans Serif"/>
      <family val="2"/>
    </font>
    <font>
      <sz val="7"/>
      <name val="Small Fonts"/>
      <family val="2"/>
    </font>
    <font>
      <sz val="8"/>
      <name val="Arial Narrow"/>
      <family val="2"/>
    </font>
    <font>
      <sz val="8"/>
      <color indexed="23"/>
      <name val="Arial"/>
      <family val="2"/>
    </font>
    <font>
      <sz val="6"/>
      <name val="Small Fonts"/>
      <family val="2"/>
    </font>
    <font>
      <b/>
      <sz val="28"/>
      <color indexed="16"/>
      <name val="Swis721 BlkCn BT"/>
      <family val="2"/>
    </font>
    <font>
      <sz val="26"/>
      <color indexed="16"/>
      <name val="Swis721 BlkCn BT"/>
      <family val="2"/>
    </font>
    <font>
      <sz val="8"/>
      <color indexed="18"/>
      <name val="Arial"/>
      <family val="2"/>
    </font>
    <font>
      <b/>
      <sz val="9"/>
      <color indexed="18"/>
      <name val="Microsoft Sans Serif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8"/>
      <color indexed="9"/>
      <name val="Arial"/>
      <family val="2"/>
    </font>
    <font>
      <b/>
      <sz val="16"/>
      <color indexed="16"/>
      <name val="Swis721 BlkCn BT"/>
      <family val="2"/>
    </font>
    <font>
      <b/>
      <sz val="22"/>
      <color indexed="16"/>
      <name val="Swis721 BlkCn BT"/>
      <family val="2"/>
    </font>
    <font>
      <sz val="11"/>
      <name val="Swis721 BlkCn B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9"/>
      <name val="Engravers M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dashed"/>
      <top>
        <color indexed="63"/>
      </top>
      <bottom style="thin"/>
    </border>
    <border>
      <left style="thin"/>
      <right style="dash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dashed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dashed"/>
      <right style="thin"/>
      <top>
        <color indexed="63"/>
      </top>
      <bottom style="thin"/>
    </border>
    <border>
      <left style="dashed"/>
      <right>
        <color indexed="63"/>
      </right>
      <top style="dashed"/>
      <bottom style="double"/>
    </border>
    <border>
      <left style="thin"/>
      <right style="dashed"/>
      <top style="dashed"/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dashed"/>
      <top style="double"/>
      <bottom>
        <color indexed="63"/>
      </bottom>
    </border>
    <border>
      <left style="dashed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ashed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ashed"/>
      <bottom style="medium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 style="dashed"/>
      <top style="dashed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 style="thin"/>
    </border>
    <border>
      <left style="thin"/>
      <right style="dashed"/>
      <top>
        <color indexed="63"/>
      </top>
      <bottom style="double"/>
    </border>
    <border>
      <left style="thin"/>
      <right style="dashed"/>
      <top style="thin"/>
      <bottom style="medium"/>
    </border>
    <border>
      <left style="dashed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dashed"/>
      <top style="dashed"/>
      <bottom style="thin"/>
    </border>
    <border>
      <left style="dashed"/>
      <right style="thin"/>
      <top style="dashed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thin"/>
      <right style="dash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 style="thin"/>
      <bottom style="dashed"/>
    </border>
    <border>
      <left style="medium"/>
      <right style="thin"/>
      <top style="thin"/>
      <bottom style="dashed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medium"/>
      <bottom style="dashed"/>
    </border>
    <border>
      <left style="medium"/>
      <right style="thin"/>
      <top style="medium"/>
      <bottom style="dashed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ashed"/>
      <top style="thin"/>
      <bottom style="thin"/>
    </border>
    <border>
      <left style="thin"/>
      <right style="thin"/>
      <top style="medium"/>
      <bottom style="dashed"/>
    </border>
    <border>
      <left style="thin"/>
      <right style="thin"/>
      <top style="dashed"/>
      <bottom style="medium"/>
    </border>
    <border>
      <left style="thin"/>
      <right style="dashed"/>
      <top style="dashed"/>
      <bottom style="medium"/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dashed"/>
      <top style="dashed"/>
      <bottom style="medium"/>
    </border>
    <border>
      <left>
        <color indexed="63"/>
      </left>
      <right style="thin"/>
      <top style="dashed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dashed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5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5" fillId="0" borderId="0" xfId="0" applyNumberFormat="1" applyFont="1" applyAlignment="1" quotePrefix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164" fontId="1" fillId="0" borderId="0" xfId="0" applyNumberFormat="1" applyFont="1" applyBorder="1" applyAlignment="1">
      <alignment/>
    </xf>
    <xf numFmtId="0" fontId="6" fillId="0" borderId="12" xfId="0" applyFont="1" applyBorder="1" applyAlignment="1" applyProtection="1">
      <alignment horizontal="center" vertical="center" shrinkToFit="1"/>
      <protection locked="0"/>
    </xf>
    <xf numFmtId="168" fontId="1" fillId="0" borderId="12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5" fillId="0" borderId="13" xfId="0" applyNumberFormat="1" applyFont="1" applyBorder="1" applyAlignment="1" applyProtection="1">
      <alignment horizontal="center" vertical="center"/>
      <protection locked="0"/>
    </xf>
    <xf numFmtId="0" fontId="5" fillId="0" borderId="14" xfId="0" applyNumberFormat="1" applyFont="1" applyBorder="1" applyAlignment="1" applyProtection="1">
      <alignment horizontal="center" vertical="center"/>
      <protection locked="0"/>
    </xf>
    <xf numFmtId="49" fontId="5" fillId="0" borderId="15" xfId="0" applyNumberFormat="1" applyFont="1" applyBorder="1" applyAlignment="1" applyProtection="1">
      <alignment horizontal="center" vertical="center"/>
      <protection locked="0"/>
    </xf>
    <xf numFmtId="0" fontId="5" fillId="0" borderId="15" xfId="0" applyNumberFormat="1" applyFont="1" applyBorder="1" applyAlignment="1" applyProtection="1">
      <alignment horizontal="center" vertical="center"/>
      <protection locked="0"/>
    </xf>
    <xf numFmtId="1" fontId="5" fillId="0" borderId="15" xfId="0" applyNumberFormat="1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hidden="1"/>
    </xf>
    <xf numFmtId="0" fontId="8" fillId="0" borderId="17" xfId="0" applyFont="1" applyBorder="1" applyAlignment="1" applyProtection="1">
      <alignment horizontal="center" vertical="center"/>
      <protection hidden="1"/>
    </xf>
    <xf numFmtId="197" fontId="5" fillId="0" borderId="14" xfId="0" applyNumberFormat="1" applyFont="1" applyBorder="1" applyAlignment="1" applyProtection="1">
      <alignment vertical="center"/>
      <protection hidden="1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1" fillId="0" borderId="20" xfId="0" applyNumberFormat="1" applyFont="1" applyBorder="1" applyAlignment="1">
      <alignment horizontal="center"/>
    </xf>
    <xf numFmtId="0" fontId="5" fillId="0" borderId="15" xfId="0" applyNumberFormat="1" applyFont="1" applyFill="1" applyBorder="1" applyAlignment="1" applyProtection="1">
      <alignment horizontal="center" vertical="center"/>
      <protection locked="0"/>
    </xf>
    <xf numFmtId="1" fontId="5" fillId="0" borderId="14" xfId="0" applyNumberFormat="1" applyFont="1" applyFill="1" applyBorder="1" applyAlignment="1" applyProtection="1">
      <alignment horizontal="center" vertical="center"/>
      <protection locked="0"/>
    </xf>
    <xf numFmtId="1" fontId="5" fillId="0" borderId="21" xfId="0" applyNumberFormat="1" applyFont="1" applyBorder="1" applyAlignment="1" applyProtection="1">
      <alignment horizontal="center" vertical="center"/>
      <protection locked="0"/>
    </xf>
    <xf numFmtId="0" fontId="5" fillId="0" borderId="22" xfId="0" applyNumberFormat="1" applyFont="1" applyBorder="1" applyAlignment="1" applyProtection="1">
      <alignment horizontal="center" vertical="center"/>
      <protection locked="0"/>
    </xf>
    <xf numFmtId="0" fontId="5" fillId="0" borderId="23" xfId="0" applyNumberFormat="1" applyFont="1" applyBorder="1" applyAlignment="1" applyProtection="1">
      <alignment horizontal="center" vertical="center"/>
      <protection locked="0"/>
    </xf>
    <xf numFmtId="0" fontId="5" fillId="0" borderId="21" xfId="0" applyNumberFormat="1" applyFont="1" applyFill="1" applyBorder="1" applyAlignment="1" applyProtection="1">
      <alignment horizontal="center" vertical="center"/>
      <protection locked="0"/>
    </xf>
    <xf numFmtId="49" fontId="5" fillId="0" borderId="24" xfId="0" applyNumberFormat="1" applyFont="1" applyBorder="1" applyAlignment="1" applyProtection="1">
      <alignment horizontal="center" vertical="center"/>
      <protection locked="0"/>
    </xf>
    <xf numFmtId="1" fontId="5" fillId="0" borderId="25" xfId="0" applyNumberFormat="1" applyFont="1" applyFill="1" applyBorder="1" applyAlignment="1" applyProtection="1">
      <alignment horizontal="center" vertical="center"/>
      <protection locked="0"/>
    </xf>
    <xf numFmtId="164" fontId="5" fillId="0" borderId="26" xfId="0" applyNumberFormat="1" applyFont="1" applyFill="1" applyBorder="1" applyAlignment="1" applyProtection="1">
      <alignment horizontal="center" vertical="center"/>
      <protection locked="0"/>
    </xf>
    <xf numFmtId="164" fontId="1" fillId="0" borderId="27" xfId="0" applyNumberFormat="1" applyFont="1" applyBorder="1" applyAlignment="1" applyProtection="1">
      <alignment vertical="center"/>
      <protection locked="0"/>
    </xf>
    <xf numFmtId="164" fontId="1" fillId="0" borderId="28" xfId="0" applyNumberFormat="1" applyFont="1" applyBorder="1" applyAlignment="1" applyProtection="1">
      <alignment vertical="center"/>
      <protection locked="0"/>
    </xf>
    <xf numFmtId="0" fontId="5" fillId="0" borderId="29" xfId="0" applyNumberFormat="1" applyFont="1" applyBorder="1" applyAlignment="1" applyProtection="1">
      <alignment horizontal="center" vertical="center"/>
      <protection locked="0"/>
    </xf>
    <xf numFmtId="202" fontId="5" fillId="0" borderId="30" xfId="0" applyNumberFormat="1" applyFont="1" applyBorder="1" applyAlignment="1" applyProtection="1">
      <alignment horizontal="center" vertical="center"/>
      <protection locked="0"/>
    </xf>
    <xf numFmtId="202" fontId="5" fillId="0" borderId="25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31" xfId="0" applyFont="1" applyFill="1" applyBorder="1" applyAlignment="1" applyProtection="1">
      <alignment horizontal="center"/>
      <protection/>
    </xf>
    <xf numFmtId="0" fontId="1" fillId="33" borderId="32" xfId="0" applyFont="1" applyFill="1" applyBorder="1" applyAlignment="1" applyProtection="1">
      <alignment horizontal="center" vertical="center" wrapText="1"/>
      <protection/>
    </xf>
    <xf numFmtId="0" fontId="1" fillId="33" borderId="33" xfId="0" applyNumberFormat="1" applyFont="1" applyFill="1" applyBorder="1" applyAlignment="1" applyProtection="1">
      <alignment horizontal="center" vertical="center" wrapText="1"/>
      <protection/>
    </xf>
    <xf numFmtId="0" fontId="1" fillId="33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 wrapText="1"/>
      <protection/>
    </xf>
    <xf numFmtId="0" fontId="1" fillId="33" borderId="35" xfId="0" applyNumberFormat="1" applyFont="1" applyFill="1" applyBorder="1" applyAlignment="1" applyProtection="1">
      <alignment horizontal="center" vertical="center" wrapText="1"/>
      <protection/>
    </xf>
    <xf numFmtId="0" fontId="1" fillId="33" borderId="35" xfId="0" applyFont="1" applyFill="1" applyBorder="1" applyAlignment="1" applyProtection="1">
      <alignment horizontal="center" vertical="center" wrapText="1"/>
      <protection/>
    </xf>
    <xf numFmtId="164" fontId="5" fillId="0" borderId="15" xfId="0" applyNumberFormat="1" applyFont="1" applyBorder="1" applyAlignment="1" applyProtection="1">
      <alignment horizontal="right" vertical="center"/>
      <protection hidden="1"/>
    </xf>
    <xf numFmtId="21" fontId="5" fillId="0" borderId="23" xfId="0" applyNumberFormat="1" applyFont="1" applyBorder="1" applyAlignment="1" applyProtection="1">
      <alignment horizontal="center" vertical="center"/>
      <protection locked="0"/>
    </xf>
    <xf numFmtId="0" fontId="1" fillId="33" borderId="36" xfId="0" applyFont="1" applyFill="1" applyBorder="1" applyAlignment="1" applyProtection="1">
      <alignment horizontal="center" vertical="center" wrapText="1"/>
      <protection/>
    </xf>
    <xf numFmtId="0" fontId="10" fillId="0" borderId="37" xfId="0" applyNumberFormat="1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15" xfId="0" applyNumberFormat="1" applyFont="1" applyBorder="1" applyAlignment="1" applyProtection="1">
      <alignment horizontal="center" vertical="center"/>
      <protection locked="0"/>
    </xf>
    <xf numFmtId="164" fontId="10" fillId="0" borderId="21" xfId="0" applyNumberFormat="1" applyFont="1" applyBorder="1" applyAlignment="1" applyProtection="1">
      <alignment horizontal="center" vertical="center" wrapText="1"/>
      <protection locked="0"/>
    </xf>
    <xf numFmtId="164" fontId="10" fillId="0" borderId="38" xfId="0" applyNumberFormat="1" applyFont="1" applyBorder="1" applyAlignment="1" applyProtection="1">
      <alignment horizontal="center" vertical="center" wrapText="1"/>
      <protection locked="0"/>
    </xf>
    <xf numFmtId="164" fontId="10" fillId="0" borderId="21" xfId="0" applyNumberFormat="1" applyFont="1" applyBorder="1" applyAlignment="1" applyProtection="1">
      <alignment horizontal="center" vertical="center"/>
      <protection locked="0"/>
    </xf>
    <xf numFmtId="164" fontId="10" fillId="0" borderId="38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/>
      <protection hidden="1"/>
    </xf>
    <xf numFmtId="0" fontId="1" fillId="33" borderId="39" xfId="0" applyFont="1" applyFill="1" applyBorder="1" applyAlignment="1" applyProtection="1">
      <alignment horizontal="center" vertical="center" wrapText="1"/>
      <protection/>
    </xf>
    <xf numFmtId="0" fontId="1" fillId="33" borderId="40" xfId="0" applyFont="1" applyFill="1" applyBorder="1" applyAlignment="1" applyProtection="1">
      <alignment horizontal="center" vertical="center" wrapText="1"/>
      <protection/>
    </xf>
    <xf numFmtId="21" fontId="5" fillId="0" borderId="41" xfId="0" applyNumberFormat="1" applyFont="1" applyBorder="1" applyAlignment="1" applyProtection="1">
      <alignment horizontal="center" vertical="center"/>
      <protection locked="0"/>
    </xf>
    <xf numFmtId="0" fontId="13" fillId="33" borderId="35" xfId="0" applyFont="1" applyFill="1" applyBorder="1" applyAlignment="1" applyProtection="1">
      <alignment horizontal="center" vertical="center" wrapText="1"/>
      <protection/>
    </xf>
    <xf numFmtId="3" fontId="5" fillId="0" borderId="42" xfId="0" applyNumberFormat="1" applyFont="1" applyBorder="1" applyAlignment="1" applyProtection="1">
      <alignment horizontal="center" vertical="center"/>
      <protection locked="0"/>
    </xf>
    <xf numFmtId="3" fontId="5" fillId="0" borderId="25" xfId="0" applyNumberFormat="1" applyFont="1" applyBorder="1" applyAlignment="1" applyProtection="1">
      <alignment horizontal="center" vertical="center"/>
      <protection locked="0"/>
    </xf>
    <xf numFmtId="49" fontId="5" fillId="0" borderId="25" xfId="0" applyNumberFormat="1" applyFont="1" applyBorder="1" applyAlignment="1" applyProtection="1">
      <alignment horizontal="center" vertical="center"/>
      <protection locked="0"/>
    </xf>
    <xf numFmtId="0" fontId="13" fillId="33" borderId="33" xfId="0" applyFont="1" applyFill="1" applyBorder="1" applyAlignment="1" applyProtection="1">
      <alignment horizontal="center" vertical="center" wrapText="1"/>
      <protection/>
    </xf>
    <xf numFmtId="0" fontId="13" fillId="33" borderId="35" xfId="0" applyNumberFormat="1" applyFont="1" applyFill="1" applyBorder="1" applyAlignment="1" applyProtection="1">
      <alignment horizontal="center" vertical="center" wrapText="1"/>
      <protection/>
    </xf>
    <xf numFmtId="21" fontId="5" fillId="0" borderId="43" xfId="0" applyNumberFormat="1" applyFont="1" applyBorder="1" applyAlignment="1" applyProtection="1">
      <alignment horizontal="center" vertical="center"/>
      <protection locked="0"/>
    </xf>
    <xf numFmtId="21" fontId="5" fillId="0" borderId="25" xfId="0" applyNumberFormat="1" applyFont="1" applyBorder="1" applyAlignment="1" applyProtection="1">
      <alignment horizontal="center" vertical="center"/>
      <protection locked="0"/>
    </xf>
    <xf numFmtId="0" fontId="1" fillId="33" borderId="44" xfId="0" applyFont="1" applyFill="1" applyBorder="1" applyAlignment="1" applyProtection="1">
      <alignment horizontal="center" vertical="center" wrapText="1"/>
      <protection/>
    </xf>
    <xf numFmtId="0" fontId="1" fillId="0" borderId="45" xfId="0" applyFont="1" applyFill="1" applyBorder="1" applyAlignment="1" applyProtection="1">
      <alignment horizontal="center" vertical="center"/>
      <protection hidden="1"/>
    </xf>
    <xf numFmtId="0" fontId="10" fillId="0" borderId="15" xfId="0" applyFont="1" applyBorder="1" applyAlignment="1" applyProtection="1">
      <alignment horizontal="center" vertical="center"/>
      <protection hidden="1"/>
    </xf>
    <xf numFmtId="0" fontId="1" fillId="0" borderId="31" xfId="0" applyFont="1" applyFill="1" applyBorder="1" applyAlignment="1" applyProtection="1">
      <alignment horizontal="center"/>
      <protection hidden="1"/>
    </xf>
    <xf numFmtId="0" fontId="10" fillId="0" borderId="15" xfId="0" applyNumberFormat="1" applyFont="1" applyBorder="1" applyAlignment="1" applyProtection="1">
      <alignment horizontal="center" vertical="center"/>
      <protection hidden="1"/>
    </xf>
    <xf numFmtId="0" fontId="1" fillId="0" borderId="31" xfId="0" applyFont="1" applyFill="1" applyBorder="1" applyAlignment="1" applyProtection="1">
      <alignment horizontal="center" vertical="center"/>
      <protection hidden="1"/>
    </xf>
    <xf numFmtId="49" fontId="1" fillId="0" borderId="46" xfId="0" applyNumberFormat="1" applyFont="1" applyFill="1" applyBorder="1" applyAlignment="1" applyProtection="1">
      <alignment horizontal="center" vertical="center"/>
      <protection hidden="1"/>
    </xf>
    <xf numFmtId="0" fontId="10" fillId="0" borderId="37" xfId="0" applyNumberFormat="1" applyFont="1" applyBorder="1" applyAlignment="1" applyProtection="1">
      <alignment horizontal="center" vertical="center"/>
      <protection hidden="1"/>
    </xf>
    <xf numFmtId="202" fontId="10" fillId="0" borderId="37" xfId="0" applyNumberFormat="1" applyFont="1" applyBorder="1" applyAlignment="1" applyProtection="1">
      <alignment horizontal="center" vertical="center"/>
      <protection hidden="1"/>
    </xf>
    <xf numFmtId="0" fontId="5" fillId="0" borderId="47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/>
    </xf>
    <xf numFmtId="0" fontId="5" fillId="0" borderId="49" xfId="0" applyFont="1" applyBorder="1" applyAlignment="1" applyProtection="1">
      <alignment horizontal="center" vertical="center"/>
      <protection hidden="1"/>
    </xf>
    <xf numFmtId="0" fontId="5" fillId="0" borderId="50" xfId="0" applyFont="1" applyBorder="1" applyAlignment="1" applyProtection="1">
      <alignment horizontal="center" vertical="center"/>
      <protection hidden="1"/>
    </xf>
    <xf numFmtId="0" fontId="5" fillId="0" borderId="22" xfId="0" applyFont="1" applyBorder="1" applyAlignment="1" applyProtection="1">
      <alignment horizontal="center" vertical="center"/>
      <protection hidden="1"/>
    </xf>
    <xf numFmtId="0" fontId="5" fillId="0" borderId="51" xfId="0" applyFont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 hidden="1"/>
    </xf>
    <xf numFmtId="0" fontId="8" fillId="0" borderId="10" xfId="0" applyFont="1" applyBorder="1" applyAlignment="1" applyProtection="1">
      <alignment horizontal="center" vertical="center"/>
      <protection hidden="1"/>
    </xf>
    <xf numFmtId="169" fontId="5" fillId="0" borderId="0" xfId="0" applyNumberFormat="1" applyFont="1" applyBorder="1" applyAlignment="1" applyProtection="1">
      <alignment horizontal="center" vertical="center"/>
      <protection locked="0"/>
    </xf>
    <xf numFmtId="169" fontId="5" fillId="0" borderId="10" xfId="0" applyNumberFormat="1" applyFont="1" applyBorder="1" applyAlignment="1" applyProtection="1">
      <alignment horizontal="center" vertical="center"/>
      <protection locked="0"/>
    </xf>
    <xf numFmtId="164" fontId="5" fillId="0" borderId="50" xfId="0" applyNumberFormat="1" applyFont="1" applyBorder="1" applyAlignment="1" applyProtection="1">
      <alignment vertical="center"/>
      <protection hidden="1"/>
    </xf>
    <xf numFmtId="164" fontId="5" fillId="0" borderId="52" xfId="0" applyNumberFormat="1" applyFont="1" applyBorder="1" applyAlignment="1" applyProtection="1">
      <alignment vertical="center"/>
      <protection hidden="1"/>
    </xf>
    <xf numFmtId="0" fontId="1" fillId="0" borderId="42" xfId="0" applyFont="1" applyFill="1" applyBorder="1" applyAlignment="1" applyProtection="1">
      <alignment horizontal="center" vertical="center"/>
      <protection hidden="1"/>
    </xf>
    <xf numFmtId="164" fontId="1" fillId="0" borderId="23" xfId="0" applyNumberFormat="1" applyFont="1" applyBorder="1" applyAlignment="1" applyProtection="1">
      <alignment vertical="center"/>
      <protection hidden="1"/>
    </xf>
    <xf numFmtId="164" fontId="1" fillId="0" borderId="53" xfId="0" applyNumberFormat="1" applyFont="1" applyBorder="1" applyAlignment="1" applyProtection="1">
      <alignment vertical="center"/>
      <protection hidden="1"/>
    </xf>
    <xf numFmtId="175" fontId="5" fillId="0" borderId="54" xfId="0" applyNumberFormat="1" applyFont="1" applyBorder="1" applyAlignment="1" applyProtection="1">
      <alignment horizontal="left" vertical="center"/>
      <protection locked="0"/>
    </xf>
    <xf numFmtId="175" fontId="5" fillId="0" borderId="55" xfId="0" applyNumberFormat="1" applyFont="1" applyBorder="1" applyAlignment="1" applyProtection="1">
      <alignment horizontal="left" vertical="center"/>
      <protection locked="0"/>
    </xf>
    <xf numFmtId="0" fontId="1" fillId="0" borderId="56" xfId="0" applyFont="1" applyFill="1" applyBorder="1" applyAlignment="1" applyProtection="1">
      <alignment horizontal="center" vertical="center"/>
      <protection hidden="1"/>
    </xf>
    <xf numFmtId="0" fontId="1" fillId="0" borderId="57" xfId="0" applyFont="1" applyFill="1" applyBorder="1" applyAlignment="1" applyProtection="1">
      <alignment horizontal="right" vertical="center"/>
      <protection hidden="1"/>
    </xf>
    <xf numFmtId="0" fontId="1" fillId="0" borderId="34" xfId="0" applyFont="1" applyFill="1" applyBorder="1" applyAlignment="1" applyProtection="1">
      <alignment horizontal="right" vertical="center"/>
      <protection hidden="1"/>
    </xf>
    <xf numFmtId="0" fontId="1" fillId="0" borderId="36" xfId="0" applyFont="1" applyFill="1" applyBorder="1" applyAlignment="1" applyProtection="1">
      <alignment horizontal="right" vertical="center"/>
      <protection hidden="1"/>
    </xf>
    <xf numFmtId="0" fontId="1" fillId="0" borderId="58" xfId="0" applyFont="1" applyFill="1" applyBorder="1" applyAlignment="1" applyProtection="1">
      <alignment horizontal="right" vertical="center"/>
      <protection hidden="1"/>
    </xf>
    <xf numFmtId="187" fontId="1" fillId="0" borderId="35" xfId="0" applyNumberFormat="1" applyFont="1" applyFill="1" applyBorder="1" applyAlignment="1" applyProtection="1">
      <alignment horizontal="right" vertical="center"/>
      <protection hidden="1"/>
    </xf>
    <xf numFmtId="0" fontId="1" fillId="0" borderId="45" xfId="0" applyFont="1" applyFill="1" applyBorder="1" applyAlignment="1" applyProtection="1">
      <alignment horizontal="right" vertical="center"/>
      <protection hidden="1"/>
    </xf>
    <xf numFmtId="0" fontId="1" fillId="0" borderId="33" xfId="0" applyFont="1" applyFill="1" applyBorder="1" applyAlignment="1" applyProtection="1">
      <alignment horizontal="right" vertical="center"/>
      <protection hidden="1"/>
    </xf>
    <xf numFmtId="0" fontId="1" fillId="0" borderId="59" xfId="0" applyFont="1" applyFill="1" applyBorder="1" applyAlignment="1" applyProtection="1">
      <alignment horizontal="center" vertical="center"/>
      <protection/>
    </xf>
    <xf numFmtId="0" fontId="8" fillId="0" borderId="60" xfId="0" applyFont="1" applyBorder="1" applyAlignment="1" applyProtection="1">
      <alignment horizontal="center" vertical="center"/>
      <protection hidden="1"/>
    </xf>
    <xf numFmtId="0" fontId="14" fillId="33" borderId="35" xfId="0" applyFont="1" applyFill="1" applyBorder="1" applyAlignment="1" applyProtection="1">
      <alignment horizontal="center" vertical="center" wrapText="1"/>
      <protection/>
    </xf>
    <xf numFmtId="0" fontId="1" fillId="0" borderId="6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5" fillId="0" borderId="23" xfId="0" applyFont="1" applyFill="1" applyBorder="1" applyAlignment="1" applyProtection="1">
      <alignment horizontal="center" vertical="center"/>
      <protection hidden="1"/>
    </xf>
    <xf numFmtId="0" fontId="1" fillId="33" borderId="62" xfId="0" applyFont="1" applyFill="1" applyBorder="1" applyAlignment="1" applyProtection="1">
      <alignment horizontal="center" vertical="center" wrapText="1"/>
      <protection/>
    </xf>
    <xf numFmtId="167" fontId="5" fillId="0" borderId="63" xfId="0" applyNumberFormat="1" applyFont="1" applyBorder="1" applyAlignment="1" applyProtection="1">
      <alignment horizontal="center" vertical="center"/>
      <protection locked="0"/>
    </xf>
    <xf numFmtId="167" fontId="5" fillId="0" borderId="64" xfId="0" applyNumberFormat="1" applyFont="1" applyBorder="1" applyAlignment="1" applyProtection="1">
      <alignment horizontal="center" vertical="center"/>
      <protection locked="0"/>
    </xf>
    <xf numFmtId="169" fontId="5" fillId="0" borderId="23" xfId="0" applyNumberFormat="1" applyFont="1" applyFill="1" applyBorder="1" applyAlignment="1" applyProtection="1">
      <alignment horizontal="center" vertical="center"/>
      <protection locked="0"/>
    </xf>
    <xf numFmtId="169" fontId="5" fillId="0" borderId="25" xfId="0" applyNumberFormat="1" applyFont="1" applyFill="1" applyBorder="1" applyAlignment="1" applyProtection="1">
      <alignment horizontal="center" vertical="center"/>
      <protection locked="0"/>
    </xf>
    <xf numFmtId="0" fontId="1" fillId="33" borderId="65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52" xfId="0" applyFont="1" applyBorder="1" applyAlignment="1" applyProtection="1">
      <alignment horizontal="center" vertical="center"/>
      <protection hidden="1"/>
    </xf>
    <xf numFmtId="0" fontId="5" fillId="0" borderId="66" xfId="0" applyFont="1" applyBorder="1" applyAlignment="1" applyProtection="1">
      <alignment horizontal="center" vertical="center"/>
      <protection hidden="1"/>
    </xf>
    <xf numFmtId="0" fontId="5" fillId="0" borderId="67" xfId="0" applyFont="1" applyBorder="1" applyAlignment="1" applyProtection="1">
      <alignment horizontal="center" vertical="center"/>
      <protection hidden="1"/>
    </xf>
    <xf numFmtId="167" fontId="5" fillId="0" borderId="19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5" fillId="0" borderId="63" xfId="0" applyFont="1" applyBorder="1" applyAlignment="1" applyProtection="1">
      <alignment horizontal="center" vertical="center"/>
      <protection locked="0"/>
    </xf>
    <xf numFmtId="0" fontId="5" fillId="0" borderId="64" xfId="0" applyFont="1" applyBorder="1" applyAlignment="1" applyProtection="1">
      <alignment horizontal="center" vertical="center" wrapText="1"/>
      <protection locked="0"/>
    </xf>
    <xf numFmtId="0" fontId="5" fillId="0" borderId="53" xfId="0" applyFont="1" applyFill="1" applyBorder="1" applyAlignment="1" applyProtection="1">
      <alignment horizontal="center" vertical="center"/>
      <protection hidden="1"/>
    </xf>
    <xf numFmtId="169" fontId="5" fillId="0" borderId="53" xfId="0" applyNumberFormat="1" applyFont="1" applyFill="1" applyBorder="1" applyAlignment="1" applyProtection="1">
      <alignment horizontal="center" vertical="center"/>
      <protection locked="0"/>
    </xf>
    <xf numFmtId="169" fontId="5" fillId="0" borderId="24" xfId="0" applyNumberFormat="1" applyFont="1" applyFill="1" applyBorder="1" applyAlignment="1" applyProtection="1">
      <alignment horizontal="center" vertical="center"/>
      <protection locked="0"/>
    </xf>
    <xf numFmtId="181" fontId="10" fillId="0" borderId="37" xfId="0" applyNumberFormat="1" applyFont="1" applyBorder="1" applyAlignment="1" applyProtection="1">
      <alignment horizontal="center" vertical="center"/>
      <protection locked="0"/>
    </xf>
    <xf numFmtId="49" fontId="1" fillId="0" borderId="31" xfId="0" applyNumberFormat="1" applyFont="1" applyFill="1" applyBorder="1" applyAlignment="1" applyProtection="1">
      <alignment horizontal="center" vertical="center"/>
      <protection locked="0"/>
    </xf>
    <xf numFmtId="0" fontId="1" fillId="33" borderId="65" xfId="0" applyFont="1" applyFill="1" applyBorder="1" applyAlignment="1" applyProtection="1">
      <alignment horizontal="center" vertical="center" wrapText="1"/>
      <protection locked="0"/>
    </xf>
    <xf numFmtId="21" fontId="5" fillId="0" borderId="21" xfId="0" applyNumberFormat="1" applyFont="1" applyFill="1" applyBorder="1" applyAlignment="1" applyProtection="1">
      <alignment horizontal="right" vertical="center"/>
      <protection locked="0"/>
    </xf>
    <xf numFmtId="21" fontId="5" fillId="0" borderId="21" xfId="0" applyNumberFormat="1" applyFont="1" applyBorder="1" applyAlignment="1" applyProtection="1">
      <alignment horizontal="right" vertical="center"/>
      <protection locked="0"/>
    </xf>
    <xf numFmtId="49" fontId="10" fillId="0" borderId="68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/>
      <protection/>
    </xf>
    <xf numFmtId="0" fontId="15" fillId="0" borderId="59" xfId="0" applyFont="1" applyFill="1" applyBorder="1" applyAlignment="1">
      <alignment horizontal="right" vertical="center"/>
    </xf>
    <xf numFmtId="0" fontId="10" fillId="0" borderId="37" xfId="0" applyFont="1" applyBorder="1" applyAlignment="1" applyProtection="1">
      <alignment horizontal="center" vertical="center"/>
      <protection locked="0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22" xfId="0" applyNumberFormat="1" applyFont="1" applyFill="1" applyBorder="1" applyAlignment="1" applyProtection="1">
      <alignment horizontal="center" vertical="center"/>
      <protection locked="0"/>
    </xf>
    <xf numFmtId="1" fontId="5" fillId="0" borderId="23" xfId="0" applyNumberFormat="1" applyFont="1" applyFill="1" applyBorder="1" applyAlignment="1" applyProtection="1">
      <alignment horizontal="center" vertical="center"/>
      <protection locked="0"/>
    </xf>
    <xf numFmtId="0" fontId="5" fillId="0" borderId="23" xfId="0" applyNumberFormat="1" applyFont="1" applyFill="1" applyBorder="1" applyAlignment="1" applyProtection="1">
      <alignment horizontal="center" vertical="center"/>
      <protection locked="0"/>
    </xf>
    <xf numFmtId="21" fontId="5" fillId="0" borderId="22" xfId="0" applyNumberFormat="1" applyFont="1" applyBorder="1" applyAlignment="1" applyProtection="1">
      <alignment horizontal="right" vertical="center"/>
      <protection locked="0"/>
    </xf>
    <xf numFmtId="0" fontId="5" fillId="0" borderId="25" xfId="0" applyNumberFormat="1" applyFont="1" applyBorder="1" applyAlignment="1" applyProtection="1">
      <alignment horizontal="center" vertical="center"/>
      <protection locked="0"/>
    </xf>
    <xf numFmtId="49" fontId="19" fillId="0" borderId="32" xfId="0" applyNumberFormat="1" applyFont="1" applyBorder="1" applyAlignment="1" applyProtection="1">
      <alignment horizontal="center" vertical="center"/>
      <protection locked="0"/>
    </xf>
    <xf numFmtId="49" fontId="20" fillId="0" borderId="69" xfId="0" applyNumberFormat="1" applyFont="1" applyBorder="1" applyAlignment="1" applyProtection="1">
      <alignment horizontal="center" vertical="center"/>
      <protection locked="0"/>
    </xf>
    <xf numFmtId="0" fontId="1" fillId="0" borderId="32" xfId="0" applyNumberFormat="1" applyFont="1" applyBorder="1" applyAlignment="1" applyProtection="1">
      <alignment horizontal="center" vertical="center"/>
      <protection hidden="1"/>
    </xf>
    <xf numFmtId="0" fontId="11" fillId="0" borderId="69" xfId="0" applyNumberFormat="1" applyFont="1" applyBorder="1" applyAlignment="1" applyProtection="1">
      <alignment horizontal="center" vertical="center"/>
      <protection hidden="1"/>
    </xf>
    <xf numFmtId="0" fontId="19" fillId="0" borderId="20" xfId="0" applyFont="1" applyFill="1" applyBorder="1" applyAlignment="1" applyProtection="1">
      <alignment horizontal="center" vertical="center" shrinkToFit="1"/>
      <protection locked="0"/>
    </xf>
    <xf numFmtId="49" fontId="20" fillId="0" borderId="7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71" xfId="0" applyFont="1" applyFill="1" applyBorder="1" applyAlignment="1" applyProtection="1">
      <alignment horizontal="center" vertical="center" shrinkToFit="1"/>
      <protection hidden="1"/>
    </xf>
    <xf numFmtId="0" fontId="1" fillId="33" borderId="20" xfId="0" applyFont="1" applyFill="1" applyBorder="1" applyAlignment="1" applyProtection="1">
      <alignment horizontal="left" wrapText="1"/>
      <protection/>
    </xf>
    <xf numFmtId="0" fontId="1" fillId="33" borderId="72" xfId="0" applyFont="1" applyFill="1" applyBorder="1" applyAlignment="1" applyProtection="1">
      <alignment horizontal="left" wrapText="1"/>
      <protection/>
    </xf>
    <xf numFmtId="0" fontId="11" fillId="0" borderId="70" xfId="0" applyFont="1" applyFill="1" applyBorder="1" applyAlignment="1" applyProtection="1">
      <alignment horizontal="center" vertical="center" shrinkToFit="1"/>
      <protection hidden="1"/>
    </xf>
    <xf numFmtId="0" fontId="1" fillId="0" borderId="73" xfId="0" applyFont="1" applyFill="1" applyBorder="1" applyAlignment="1">
      <alignment horizontal="center" vertical="center"/>
    </xf>
    <xf numFmtId="0" fontId="10" fillId="0" borderId="70" xfId="0" applyFont="1" applyFill="1" applyBorder="1" applyAlignment="1" applyProtection="1">
      <alignment horizontal="center" vertical="center" shrinkToFit="1"/>
      <protection locked="0"/>
    </xf>
    <xf numFmtId="0" fontId="10" fillId="0" borderId="70" xfId="0" applyFont="1" applyFill="1" applyBorder="1" applyAlignment="1" applyProtection="1">
      <alignment horizontal="center" vertical="center" shrinkToFit="1"/>
      <protection hidden="1"/>
    </xf>
    <xf numFmtId="0" fontId="1" fillId="0" borderId="73" xfId="0" applyFont="1" applyFill="1" applyBorder="1" applyAlignment="1" applyProtection="1">
      <alignment horizontal="center"/>
      <protection hidden="1"/>
    </xf>
    <xf numFmtId="0" fontId="10" fillId="0" borderId="74" xfId="0" applyNumberFormat="1" applyFont="1" applyBorder="1" applyAlignment="1" applyProtection="1">
      <alignment horizontal="center" vertical="center"/>
      <protection hidden="1"/>
    </xf>
    <xf numFmtId="0" fontId="1" fillId="0" borderId="73" xfId="0" applyFont="1" applyFill="1" applyBorder="1" applyAlignment="1" applyProtection="1">
      <alignment horizontal="center" vertical="center"/>
      <protection hidden="1"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75" xfId="0" applyFont="1" applyFill="1" applyBorder="1" applyAlignment="1" applyProtection="1">
      <alignment horizontal="center"/>
      <protection hidden="1"/>
    </xf>
    <xf numFmtId="0" fontId="1" fillId="0" borderId="68" xfId="0" applyFont="1" applyFill="1" applyBorder="1" applyAlignment="1" applyProtection="1">
      <alignment horizontal="center"/>
      <protection hidden="1"/>
    </xf>
    <xf numFmtId="0" fontId="1" fillId="0" borderId="70" xfId="0" applyFont="1" applyFill="1" applyBorder="1" applyAlignment="1" applyProtection="1">
      <alignment horizontal="center"/>
      <protection hidden="1"/>
    </xf>
    <xf numFmtId="0" fontId="10" fillId="0" borderId="76" xfId="0" applyFont="1" applyBorder="1" applyAlignment="1" applyProtection="1">
      <alignment horizontal="center" vertical="center"/>
      <protection hidden="1"/>
    </xf>
    <xf numFmtId="0" fontId="10" fillId="0" borderId="77" xfId="0" applyFont="1" applyBorder="1" applyAlignment="1" applyProtection="1">
      <alignment horizontal="center" vertical="center"/>
      <protection hidden="1"/>
    </xf>
    <xf numFmtId="3" fontId="10" fillId="0" borderId="37" xfId="0" applyNumberFormat="1" applyFont="1" applyBorder="1" applyAlignment="1" applyProtection="1">
      <alignment horizontal="center" vertical="center"/>
      <protection hidden="1"/>
    </xf>
    <xf numFmtId="2" fontId="5" fillId="0" borderId="15" xfId="0" applyNumberFormat="1" applyFont="1" applyBorder="1" applyAlignment="1" applyProtection="1">
      <alignment vertical="center"/>
      <protection hidden="1"/>
    </xf>
    <xf numFmtId="49" fontId="10" fillId="0" borderId="71" xfId="0" applyNumberFormat="1" applyFont="1" applyBorder="1" applyAlignment="1" applyProtection="1">
      <alignment horizontal="center" vertical="center"/>
      <protection locked="0"/>
    </xf>
    <xf numFmtId="0" fontId="1" fillId="33" borderId="78" xfId="0" applyFont="1" applyFill="1" applyBorder="1" applyAlignment="1" applyProtection="1">
      <alignment horizontal="center" vertical="center" wrapText="1"/>
      <protection/>
    </xf>
    <xf numFmtId="0" fontId="1" fillId="33" borderId="42" xfId="0" applyFont="1" applyFill="1" applyBorder="1" applyAlignment="1" applyProtection="1">
      <alignment horizontal="center" vertical="center" wrapText="1"/>
      <protection/>
    </xf>
    <xf numFmtId="0" fontId="1" fillId="0" borderId="71" xfId="0" applyFont="1" applyBorder="1" applyAlignment="1">
      <alignment horizontal="center"/>
    </xf>
    <xf numFmtId="1" fontId="5" fillId="0" borderId="79" xfId="0" applyNumberFormat="1" applyFont="1" applyBorder="1" applyAlignment="1" applyProtection="1">
      <alignment horizontal="center" vertical="center"/>
      <protection locked="0"/>
    </xf>
    <xf numFmtId="0" fontId="9" fillId="0" borderId="20" xfId="0" applyNumberFormat="1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175" fontId="9" fillId="0" borderId="0" xfId="0" applyNumberFormat="1" applyFont="1" applyAlignment="1" applyProtection="1">
      <alignment horizontal="center"/>
      <protection hidden="1"/>
    </xf>
    <xf numFmtId="0" fontId="23" fillId="0" borderId="0" xfId="0" applyFont="1" applyAlignment="1" applyProtection="1">
      <alignment horizontal="right"/>
      <protection hidden="1"/>
    </xf>
    <xf numFmtId="0" fontId="23" fillId="0" borderId="0" xfId="0" applyFont="1" applyAlignment="1" applyProtection="1">
      <alignment horizontal="center"/>
      <protection hidden="1"/>
    </xf>
    <xf numFmtId="0" fontId="1" fillId="33" borderId="36" xfId="0" applyFont="1" applyFill="1" applyBorder="1" applyAlignment="1" applyProtection="1">
      <alignment horizontal="center" vertical="center" wrapText="1"/>
      <protection locked="0"/>
    </xf>
    <xf numFmtId="207" fontId="1" fillId="0" borderId="0" xfId="0" applyNumberFormat="1" applyFont="1" applyBorder="1" applyAlignment="1" applyProtection="1">
      <alignment vertical="center"/>
      <protection hidden="1"/>
    </xf>
    <xf numFmtId="164" fontId="5" fillId="0" borderId="80" xfId="0" applyNumberFormat="1" applyFont="1" applyFill="1" applyBorder="1" applyAlignment="1" applyProtection="1">
      <alignment horizontal="center" vertical="center"/>
      <protection locked="0"/>
    </xf>
    <xf numFmtId="207" fontId="1" fillId="0" borderId="12" xfId="0" applyNumberFormat="1" applyFont="1" applyBorder="1" applyAlignment="1" applyProtection="1">
      <alignment vertical="center"/>
      <protection hidden="1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81" xfId="0" applyNumberFormat="1" applyFont="1" applyBorder="1" applyAlignment="1" applyProtection="1">
      <alignment horizontal="center" vertical="center"/>
      <protection locked="0"/>
    </xf>
    <xf numFmtId="0" fontId="5" fillId="0" borderId="82" xfId="0" applyNumberFormat="1" applyFont="1" applyBorder="1" applyAlignment="1" applyProtection="1">
      <alignment horizontal="center" vertical="center"/>
      <protection locked="0"/>
    </xf>
    <xf numFmtId="0" fontId="5" fillId="0" borderId="81" xfId="0" applyNumberFormat="1" applyFont="1" applyFill="1" applyBorder="1" applyAlignment="1" applyProtection="1">
      <alignment horizontal="center" vertical="center"/>
      <protection locked="0"/>
    </xf>
    <xf numFmtId="1" fontId="5" fillId="0" borderId="82" xfId="0" applyNumberFormat="1" applyFont="1" applyFill="1" applyBorder="1" applyAlignment="1" applyProtection="1">
      <alignment horizontal="center" vertical="center"/>
      <protection locked="0"/>
    </xf>
    <xf numFmtId="0" fontId="5" fillId="0" borderId="82" xfId="0" applyNumberFormat="1" applyFont="1" applyFill="1" applyBorder="1" applyAlignment="1" applyProtection="1">
      <alignment horizontal="center" vertical="center"/>
      <protection locked="0"/>
    </xf>
    <xf numFmtId="21" fontId="5" fillId="0" borderId="81" xfId="0" applyNumberFormat="1" applyFont="1" applyBorder="1" applyAlignment="1" applyProtection="1">
      <alignment horizontal="right" vertical="center"/>
      <protection locked="0"/>
    </xf>
    <xf numFmtId="49" fontId="5" fillId="0" borderId="31" xfId="0" applyNumberFormat="1" applyFont="1" applyBorder="1" applyAlignment="1" applyProtection="1">
      <alignment horizontal="center" vertical="center"/>
      <protection locked="0"/>
    </xf>
    <xf numFmtId="0" fontId="5" fillId="0" borderId="31" xfId="0" applyNumberFormat="1" applyFont="1" applyBorder="1" applyAlignment="1" applyProtection="1">
      <alignment horizontal="center" vertical="center"/>
      <protection locked="0"/>
    </xf>
    <xf numFmtId="202" fontId="5" fillId="0" borderId="31" xfId="0" applyNumberFormat="1" applyFont="1" applyFill="1" applyBorder="1" applyAlignment="1" applyProtection="1">
      <alignment horizontal="center" vertical="center"/>
      <protection locked="0"/>
    </xf>
    <xf numFmtId="1" fontId="5" fillId="0" borderId="31" xfId="0" applyNumberFormat="1" applyFont="1" applyFill="1" applyBorder="1" applyAlignment="1" applyProtection="1">
      <alignment horizontal="center" vertical="center"/>
      <protection locked="0"/>
    </xf>
    <xf numFmtId="164" fontId="5" fillId="0" borderId="27" xfId="0" applyNumberFormat="1" applyFont="1" applyFill="1" applyBorder="1" applyAlignment="1" applyProtection="1">
      <alignment horizontal="center" vertical="center"/>
      <protection locked="0"/>
    </xf>
    <xf numFmtId="0" fontId="5" fillId="0" borderId="83" xfId="0" applyFont="1" applyBorder="1" applyAlignment="1" applyProtection="1">
      <alignment horizontal="center" vertical="center"/>
      <protection hidden="1"/>
    </xf>
    <xf numFmtId="0" fontId="5" fillId="0" borderId="81" xfId="0" applyFont="1" applyBorder="1" applyAlignment="1" applyProtection="1">
      <alignment horizontal="center" vertical="center"/>
      <protection hidden="1"/>
    </xf>
    <xf numFmtId="0" fontId="5" fillId="0" borderId="84" xfId="0" applyFont="1" applyBorder="1" applyAlignment="1" applyProtection="1">
      <alignment horizontal="center" vertical="center"/>
      <protection hidden="1"/>
    </xf>
    <xf numFmtId="0" fontId="5" fillId="0" borderId="82" xfId="0" applyFont="1" applyFill="1" applyBorder="1" applyAlignment="1" applyProtection="1">
      <alignment horizontal="center" vertical="center"/>
      <protection hidden="1"/>
    </xf>
    <xf numFmtId="167" fontId="5" fillId="0" borderId="18" xfId="0" applyNumberFormat="1" applyFont="1" applyBorder="1" applyAlignment="1" applyProtection="1">
      <alignment horizontal="center" vertical="center"/>
      <protection locked="0"/>
    </xf>
    <xf numFmtId="169" fontId="5" fillId="0" borderId="82" xfId="0" applyNumberFormat="1" applyFont="1" applyFill="1" applyBorder="1" applyAlignment="1" applyProtection="1">
      <alignment horizontal="center" vertical="center"/>
      <protection locked="0"/>
    </xf>
    <xf numFmtId="169" fontId="5" fillId="0" borderId="31" xfId="0" applyNumberFormat="1" applyFont="1" applyFill="1" applyBorder="1" applyAlignment="1" applyProtection="1">
      <alignment horizontal="center" vertical="center"/>
      <protection locked="0"/>
    </xf>
    <xf numFmtId="164" fontId="5" fillId="0" borderId="85" xfId="0" applyNumberFormat="1" applyFont="1" applyBorder="1" applyAlignment="1" applyProtection="1">
      <alignment vertical="center"/>
      <protection locked="0"/>
    </xf>
    <xf numFmtId="2" fontId="10" fillId="0" borderId="86" xfId="0" applyNumberFormat="1" applyFont="1" applyBorder="1" applyAlignment="1" applyProtection="1">
      <alignment horizontal="center" vertical="center"/>
      <protection locked="0"/>
    </xf>
    <xf numFmtId="2" fontId="10" fillId="0" borderId="87" xfId="0" applyNumberFormat="1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5" fillId="0" borderId="66" xfId="0" applyNumberFormat="1" applyFont="1" applyBorder="1" applyAlignment="1" applyProtection="1">
      <alignment horizontal="center" vertical="center"/>
      <protection locked="0"/>
    </xf>
    <xf numFmtId="0" fontId="5" fillId="0" borderId="53" xfId="0" applyNumberFormat="1" applyFont="1" applyBorder="1" applyAlignment="1" applyProtection="1">
      <alignment horizontal="center" vertical="center"/>
      <protection locked="0"/>
    </xf>
    <xf numFmtId="0" fontId="5" fillId="0" borderId="66" xfId="0" applyNumberFormat="1" applyFont="1" applyFill="1" applyBorder="1" applyAlignment="1" applyProtection="1">
      <alignment horizontal="center" vertical="center"/>
      <protection locked="0"/>
    </xf>
    <xf numFmtId="1" fontId="5" fillId="0" borderId="53" xfId="0" applyNumberFormat="1" applyFont="1" applyFill="1" applyBorder="1" applyAlignment="1" applyProtection="1">
      <alignment horizontal="center" vertical="center"/>
      <protection locked="0"/>
    </xf>
    <xf numFmtId="0" fontId="5" fillId="0" borderId="53" xfId="0" applyNumberFormat="1" applyFont="1" applyFill="1" applyBorder="1" applyAlignment="1" applyProtection="1">
      <alignment horizontal="center" vertical="center"/>
      <protection locked="0"/>
    </xf>
    <xf numFmtId="21" fontId="5" fillId="0" borderId="66" xfId="0" applyNumberFormat="1" applyFont="1" applyBorder="1" applyAlignment="1" applyProtection="1">
      <alignment horizontal="right" vertical="center"/>
      <protection locked="0"/>
    </xf>
    <xf numFmtId="0" fontId="5" fillId="0" borderId="24" xfId="0" applyNumberFormat="1" applyFont="1" applyBorder="1" applyAlignment="1" applyProtection="1">
      <alignment horizontal="center" vertical="center"/>
      <protection locked="0"/>
    </xf>
    <xf numFmtId="202" fontId="5" fillId="0" borderId="24" xfId="0" applyNumberFormat="1" applyFont="1" applyFill="1" applyBorder="1" applyAlignment="1" applyProtection="1">
      <alignment horizontal="center" vertical="center"/>
      <protection locked="0"/>
    </xf>
    <xf numFmtId="1" fontId="5" fillId="0" borderId="24" xfId="0" applyNumberFormat="1" applyFont="1" applyFill="1" applyBorder="1" applyAlignment="1" applyProtection="1">
      <alignment horizontal="center" vertical="center"/>
      <protection locked="0"/>
    </xf>
    <xf numFmtId="164" fontId="5" fillId="0" borderId="28" xfId="0" applyNumberFormat="1" applyFont="1" applyFill="1" applyBorder="1" applyAlignment="1" applyProtection="1">
      <alignment horizontal="center" vertical="center"/>
      <protection locked="0"/>
    </xf>
    <xf numFmtId="21" fontId="5" fillId="0" borderId="51" xfId="0" applyNumberFormat="1" applyFont="1" applyFill="1" applyBorder="1" applyAlignment="1" applyProtection="1">
      <alignment horizontal="right" vertical="center"/>
      <protection locked="0"/>
    </xf>
    <xf numFmtId="21" fontId="5" fillId="0" borderId="23" xfId="0" applyNumberFormat="1" applyFont="1" applyBorder="1" applyAlignment="1" applyProtection="1">
      <alignment horizontal="right" vertical="center"/>
      <protection locked="0"/>
    </xf>
    <xf numFmtId="3" fontId="5" fillId="0" borderId="88" xfId="0" applyNumberFormat="1" applyFont="1" applyBorder="1" applyAlignment="1" applyProtection="1">
      <alignment horizontal="center" vertical="center"/>
      <protection locked="0"/>
    </xf>
    <xf numFmtId="3" fontId="5" fillId="0" borderId="23" xfId="0" applyNumberFormat="1" applyFont="1" applyBorder="1" applyAlignment="1" applyProtection="1">
      <alignment horizontal="center" vertical="center"/>
      <protection locked="0"/>
    </xf>
    <xf numFmtId="21" fontId="5" fillId="0" borderId="67" xfId="0" applyNumberFormat="1" applyFont="1" applyFill="1" applyBorder="1" applyAlignment="1" applyProtection="1">
      <alignment horizontal="right" vertical="center"/>
      <protection locked="0"/>
    </xf>
    <xf numFmtId="21" fontId="5" fillId="0" borderId="53" xfId="0" applyNumberFormat="1" applyFont="1" applyBorder="1" applyAlignment="1" applyProtection="1">
      <alignment horizontal="right" vertical="center"/>
      <protection locked="0"/>
    </xf>
    <xf numFmtId="3" fontId="5" fillId="0" borderId="89" xfId="0" applyNumberFormat="1" applyFont="1" applyBorder="1" applyAlignment="1" applyProtection="1">
      <alignment horizontal="center" vertical="center"/>
      <protection locked="0"/>
    </xf>
    <xf numFmtId="3" fontId="5" fillId="0" borderId="53" xfId="0" applyNumberFormat="1" applyFont="1" applyBorder="1" applyAlignment="1" applyProtection="1">
      <alignment horizontal="center" vertical="center"/>
      <protection locked="0"/>
    </xf>
    <xf numFmtId="0" fontId="5" fillId="0" borderId="89" xfId="0" applyNumberFormat="1" applyFont="1" applyFill="1" applyBorder="1" applyAlignment="1" applyProtection="1">
      <alignment horizontal="left" vertical="center"/>
      <protection locked="0"/>
    </xf>
    <xf numFmtId="0" fontId="5" fillId="0" borderId="90" xfId="0" applyNumberFormat="1" applyFont="1" applyFill="1" applyBorder="1" applyAlignment="1" applyProtection="1">
      <alignment horizontal="left" vertical="center"/>
      <protection locked="0"/>
    </xf>
    <xf numFmtId="0" fontId="5" fillId="0" borderId="53" xfId="0" applyNumberFormat="1" applyFont="1" applyFill="1" applyBorder="1" applyAlignment="1" applyProtection="1">
      <alignment horizontal="left" vertical="center"/>
      <protection locked="0"/>
    </xf>
    <xf numFmtId="21" fontId="5" fillId="0" borderId="84" xfId="0" applyNumberFormat="1" applyFont="1" applyFill="1" applyBorder="1" applyAlignment="1" applyProtection="1">
      <alignment horizontal="right" vertical="center"/>
      <protection locked="0"/>
    </xf>
    <xf numFmtId="21" fontId="5" fillId="0" borderId="82" xfId="0" applyNumberFormat="1" applyFont="1" applyBorder="1" applyAlignment="1" applyProtection="1">
      <alignment horizontal="right" vertical="center"/>
      <protection locked="0"/>
    </xf>
    <xf numFmtId="3" fontId="5" fillId="0" borderId="73" xfId="0" applyNumberFormat="1" applyFont="1" applyBorder="1" applyAlignment="1" applyProtection="1">
      <alignment horizontal="center" vertical="center"/>
      <protection locked="0"/>
    </xf>
    <xf numFmtId="3" fontId="5" fillId="0" borderId="82" xfId="0" applyNumberFormat="1" applyFont="1" applyBorder="1" applyAlignment="1" applyProtection="1">
      <alignment horizontal="center" vertical="center"/>
      <protection locked="0"/>
    </xf>
    <xf numFmtId="0" fontId="19" fillId="0" borderId="75" xfId="0" applyNumberFormat="1" applyFont="1" applyBorder="1" applyAlignment="1" applyProtection="1">
      <alignment horizontal="center" vertical="center"/>
      <protection locked="0"/>
    </xf>
    <xf numFmtId="0" fontId="19" fillId="0" borderId="20" xfId="0" applyNumberFormat="1" applyFont="1" applyBorder="1" applyAlignment="1" applyProtection="1">
      <alignment horizontal="center" vertical="center"/>
      <protection locked="0"/>
    </xf>
    <xf numFmtId="0" fontId="19" fillId="0" borderId="45" xfId="0" applyNumberFormat="1" applyFont="1" applyBorder="1" applyAlignment="1" applyProtection="1">
      <alignment horizontal="center" vertical="center"/>
      <protection locked="0"/>
    </xf>
    <xf numFmtId="0" fontId="19" fillId="0" borderId="75" xfId="0" applyFont="1" applyFill="1" applyBorder="1" applyAlignment="1" applyProtection="1">
      <alignment horizontal="center" vertical="center" shrinkToFit="1"/>
      <protection locked="0"/>
    </xf>
    <xf numFmtId="0" fontId="19" fillId="0" borderId="20" xfId="0" applyFont="1" applyFill="1" applyBorder="1" applyAlignment="1" applyProtection="1">
      <alignment horizontal="center" vertical="center" shrinkToFit="1"/>
      <protection locked="0"/>
    </xf>
    <xf numFmtId="0" fontId="19" fillId="0" borderId="45" xfId="0" applyFont="1" applyFill="1" applyBorder="1" applyAlignment="1" applyProtection="1">
      <alignment horizontal="center" vertical="center" shrinkToFit="1"/>
      <protection locked="0"/>
    </xf>
    <xf numFmtId="0" fontId="5" fillId="0" borderId="73" xfId="0" applyNumberFormat="1" applyFont="1" applyFill="1" applyBorder="1" applyAlignment="1" applyProtection="1">
      <alignment horizontal="left" vertical="center"/>
      <protection locked="0"/>
    </xf>
    <xf numFmtId="0" fontId="5" fillId="0" borderId="46" xfId="0" applyNumberFormat="1" applyFont="1" applyFill="1" applyBorder="1" applyAlignment="1" applyProtection="1">
      <alignment horizontal="left" vertical="center"/>
      <protection locked="0"/>
    </xf>
    <xf numFmtId="0" fontId="5" fillId="0" borderId="82" xfId="0" applyNumberFormat="1" applyFont="1" applyFill="1" applyBorder="1" applyAlignment="1" applyProtection="1">
      <alignment horizontal="left" vertical="center"/>
      <protection locked="0"/>
    </xf>
    <xf numFmtId="204" fontId="20" fillId="0" borderId="70" xfId="0" applyNumberFormat="1" applyFont="1" applyFill="1" applyBorder="1" applyAlignment="1" applyProtection="1">
      <alignment horizontal="center" vertical="center" shrinkToFit="1"/>
      <protection locked="0"/>
    </xf>
    <xf numFmtId="204" fontId="20" fillId="0" borderId="10" xfId="0" applyNumberFormat="1" applyFont="1" applyFill="1" applyBorder="1" applyAlignment="1" applyProtection="1">
      <alignment horizontal="center" vertical="center" shrinkToFit="1"/>
      <protection locked="0"/>
    </xf>
    <xf numFmtId="204" fontId="20" fillId="0" borderId="74" xfId="0" applyNumberFormat="1" applyFont="1" applyFill="1" applyBorder="1" applyAlignment="1" applyProtection="1">
      <alignment horizontal="center" vertical="center" shrinkToFit="1"/>
      <protection locked="0"/>
    </xf>
    <xf numFmtId="0" fontId="1" fillId="33" borderId="75" xfId="0" applyFont="1" applyFill="1" applyBorder="1" applyAlignment="1" applyProtection="1">
      <alignment horizontal="center" vertical="center" wrapText="1"/>
      <protection/>
    </xf>
    <xf numFmtId="0" fontId="1" fillId="33" borderId="45" xfId="0" applyFont="1" applyFill="1" applyBorder="1" applyAlignment="1" applyProtection="1">
      <alignment horizontal="center" vertical="center" wrapText="1"/>
      <protection/>
    </xf>
    <xf numFmtId="3" fontId="5" fillId="0" borderId="71" xfId="0" applyNumberFormat="1" applyFont="1" applyBorder="1" applyAlignment="1" applyProtection="1">
      <alignment horizontal="center" vertical="center"/>
      <protection locked="0"/>
    </xf>
    <xf numFmtId="3" fontId="5" fillId="0" borderId="91" xfId="0" applyNumberFormat="1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>
      <alignment horizontal="right" wrapText="1"/>
    </xf>
    <xf numFmtId="49" fontId="20" fillId="0" borderId="70" xfId="0" applyNumberFormat="1" applyFont="1" applyFill="1" applyBorder="1" applyAlignment="1" applyProtection="1">
      <alignment horizontal="center" vertical="center" shrinkToFit="1"/>
      <protection locked="0"/>
    </xf>
    <xf numFmtId="49" fontId="2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1" fillId="33" borderId="92" xfId="0" applyFont="1" applyFill="1" applyBorder="1" applyAlignment="1" applyProtection="1">
      <alignment horizontal="center" vertical="center" wrapText="1"/>
      <protection/>
    </xf>
    <xf numFmtId="0" fontId="1" fillId="33" borderId="36" xfId="0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 locked="0"/>
    </xf>
    <xf numFmtId="0" fontId="1" fillId="0" borderId="93" xfId="0" applyFont="1" applyFill="1" applyBorder="1" applyAlignment="1">
      <alignment horizontal="center" vertical="center" shrinkToFit="1"/>
    </xf>
    <xf numFmtId="0" fontId="1" fillId="0" borderId="94" xfId="0" applyFont="1" applyFill="1" applyBorder="1" applyAlignment="1">
      <alignment horizontal="center" vertical="center" shrinkToFit="1"/>
    </xf>
    <xf numFmtId="49" fontId="10" fillId="0" borderId="71" xfId="0" applyNumberFormat="1" applyFont="1" applyBorder="1" applyAlignment="1" applyProtection="1">
      <alignment horizontal="center" vertical="center"/>
      <protection locked="0"/>
    </xf>
    <xf numFmtId="49" fontId="10" fillId="0" borderId="0" xfId="0" applyNumberFormat="1" applyFont="1" applyBorder="1" applyAlignment="1" applyProtection="1">
      <alignment horizontal="center" vertical="center"/>
      <protection locked="0"/>
    </xf>
    <xf numFmtId="49" fontId="10" fillId="0" borderId="59" xfId="0" applyNumberFormat="1" applyFont="1" applyBorder="1" applyAlignment="1" applyProtection="1">
      <alignment horizontal="center" vertical="center"/>
      <protection locked="0"/>
    </xf>
    <xf numFmtId="49" fontId="20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20" fillId="0" borderId="74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72" xfId="0" applyFont="1" applyFill="1" applyBorder="1" applyAlignment="1" applyProtection="1">
      <alignment horizontal="center" vertical="center" shrinkToFit="1"/>
      <protection locked="0"/>
    </xf>
    <xf numFmtId="0" fontId="1" fillId="0" borderId="73" xfId="0" applyFont="1" applyFill="1" applyBorder="1" applyAlignment="1" applyProtection="1">
      <alignment horizontal="center" vertical="center"/>
      <protection/>
    </xf>
    <xf numFmtId="0" fontId="1" fillId="0" borderId="46" xfId="0" applyFont="1" applyFill="1" applyBorder="1" applyAlignment="1" applyProtection="1">
      <alignment horizontal="center" vertical="center"/>
      <protection/>
    </xf>
    <xf numFmtId="0" fontId="1" fillId="0" borderId="95" xfId="0" applyFont="1" applyFill="1" applyBorder="1" applyAlignment="1" applyProtection="1">
      <alignment horizontal="center" vertical="center"/>
      <protection/>
    </xf>
    <xf numFmtId="49" fontId="10" fillId="0" borderId="70" xfId="0" applyNumberFormat="1" applyFont="1" applyBorder="1" applyAlignment="1" applyProtection="1">
      <alignment horizontal="center" vertical="center"/>
      <protection locked="0"/>
    </xf>
    <xf numFmtId="49" fontId="10" fillId="0" borderId="10" xfId="0" applyNumberFormat="1" applyFont="1" applyBorder="1" applyAlignment="1" applyProtection="1">
      <alignment horizontal="center" vertical="center"/>
      <protection locked="0"/>
    </xf>
    <xf numFmtId="49" fontId="10" fillId="0" borderId="74" xfId="0" applyNumberFormat="1" applyFont="1" applyBorder="1" applyAlignment="1" applyProtection="1">
      <alignment horizontal="center" vertical="center"/>
      <protection locked="0"/>
    </xf>
    <xf numFmtId="0" fontId="1" fillId="0" borderId="73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82" xfId="0" applyFont="1" applyFill="1" applyBorder="1" applyAlignment="1">
      <alignment horizontal="center" vertical="center"/>
    </xf>
    <xf numFmtId="0" fontId="1" fillId="33" borderId="58" xfId="0" applyFont="1" applyFill="1" applyBorder="1" applyAlignment="1" applyProtection="1">
      <alignment horizontal="center" vertical="center" wrapText="1"/>
      <protection/>
    </xf>
    <xf numFmtId="21" fontId="5" fillId="0" borderId="96" xfId="0" applyNumberFormat="1" applyFont="1" applyFill="1" applyBorder="1" applyAlignment="1" applyProtection="1">
      <alignment horizontal="right" vertical="center"/>
      <protection locked="0"/>
    </xf>
    <xf numFmtId="21" fontId="5" fillId="0" borderId="97" xfId="0" applyNumberFormat="1" applyFont="1" applyBorder="1" applyAlignment="1" applyProtection="1">
      <alignment horizontal="right" vertical="center"/>
      <protection locked="0"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20" xfId="0" applyFont="1" applyFill="1" applyBorder="1" applyAlignment="1" applyProtection="1">
      <alignment horizontal="center" vertical="center"/>
      <protection/>
    </xf>
    <xf numFmtId="0" fontId="1" fillId="0" borderId="45" xfId="0" applyFont="1" applyFill="1" applyBorder="1" applyAlignment="1" applyProtection="1">
      <alignment horizontal="center" vertical="center"/>
      <protection/>
    </xf>
    <xf numFmtId="0" fontId="11" fillId="0" borderId="68" xfId="0" applyFont="1" applyFill="1" applyBorder="1" applyAlignment="1" applyProtection="1">
      <alignment horizontal="center" vertical="center"/>
      <protection locked="0"/>
    </xf>
    <xf numFmtId="0" fontId="11" fillId="0" borderId="98" xfId="0" applyFont="1" applyFill="1" applyBorder="1" applyAlignment="1" applyProtection="1">
      <alignment horizontal="center" vertical="center"/>
      <protection locked="0"/>
    </xf>
    <xf numFmtId="0" fontId="11" fillId="0" borderId="14" xfId="0" applyFont="1" applyFill="1" applyBorder="1" applyAlignment="1" applyProtection="1">
      <alignment horizontal="center" vertical="center"/>
      <protection locked="0"/>
    </xf>
    <xf numFmtId="0" fontId="1" fillId="0" borderId="82" xfId="0" applyFont="1" applyFill="1" applyBorder="1" applyAlignment="1" applyProtection="1">
      <alignment horizontal="center" vertical="center"/>
      <protection/>
    </xf>
    <xf numFmtId="0" fontId="20" fillId="0" borderId="70" xfId="0" applyNumberFormat="1" applyFont="1" applyBorder="1" applyAlignment="1" applyProtection="1">
      <alignment horizontal="center" vertical="center"/>
      <protection locked="0"/>
    </xf>
    <xf numFmtId="0" fontId="20" fillId="0" borderId="74" xfId="0" applyNumberFormat="1" applyFont="1" applyBorder="1" applyAlignment="1" applyProtection="1">
      <alignment horizontal="center" vertical="center"/>
      <protection locked="0"/>
    </xf>
    <xf numFmtId="0" fontId="1" fillId="33" borderId="99" xfId="0" applyFont="1" applyFill="1" applyBorder="1" applyAlignment="1" applyProtection="1">
      <alignment horizontal="center" vertical="center" wrapText="1"/>
      <protection/>
    </xf>
    <xf numFmtId="0" fontId="1" fillId="33" borderId="100" xfId="0" applyFont="1" applyFill="1" applyBorder="1" applyAlignment="1" applyProtection="1">
      <alignment horizontal="center" vertical="center" wrapText="1"/>
      <protection/>
    </xf>
    <xf numFmtId="0" fontId="1" fillId="33" borderId="101" xfId="0" applyFont="1" applyFill="1" applyBorder="1" applyAlignment="1" applyProtection="1">
      <alignment horizontal="center" vertical="center" wrapText="1"/>
      <protection/>
    </xf>
    <xf numFmtId="0" fontId="1" fillId="0" borderId="73" xfId="0" applyFont="1" applyFill="1" applyBorder="1" applyAlignment="1" applyProtection="1">
      <alignment horizontal="center" vertical="center" wrapText="1"/>
      <protection/>
    </xf>
    <xf numFmtId="0" fontId="1" fillId="0" borderId="46" xfId="0" applyFont="1" applyFill="1" applyBorder="1" applyAlignment="1" applyProtection="1">
      <alignment horizontal="center" vertical="center" wrapText="1"/>
      <protection/>
    </xf>
    <xf numFmtId="0" fontId="1" fillId="0" borderId="82" xfId="0" applyFont="1" applyFill="1" applyBorder="1" applyAlignment="1" applyProtection="1">
      <alignment horizontal="center" vertical="center" wrapText="1"/>
      <protection/>
    </xf>
    <xf numFmtId="49" fontId="10" fillId="0" borderId="68" xfId="0" applyNumberFormat="1" applyFont="1" applyBorder="1" applyAlignment="1" applyProtection="1">
      <alignment horizontal="center" vertical="center"/>
      <protection locked="0"/>
    </xf>
    <xf numFmtId="49" fontId="10" fillId="0" borderId="98" xfId="0" applyNumberFormat="1" applyFont="1" applyBorder="1" applyAlignment="1" applyProtection="1">
      <alignment horizontal="center" vertical="center"/>
      <protection locked="0"/>
    </xf>
    <xf numFmtId="49" fontId="10" fillId="0" borderId="14" xfId="0" applyNumberFormat="1" applyFont="1" applyBorder="1" applyAlignment="1" applyProtection="1">
      <alignment horizontal="center" vertical="center"/>
      <protection locked="0"/>
    </xf>
    <xf numFmtId="171" fontId="11" fillId="0" borderId="68" xfId="0" applyNumberFormat="1" applyFont="1" applyBorder="1" applyAlignment="1" applyProtection="1">
      <alignment horizontal="center" vertical="center"/>
      <protection locked="0"/>
    </xf>
    <xf numFmtId="171" fontId="11" fillId="0" borderId="14" xfId="0" applyNumberFormat="1" applyFont="1" applyBorder="1" applyAlignment="1" applyProtection="1">
      <alignment horizontal="center" vertical="center"/>
      <protection locked="0"/>
    </xf>
    <xf numFmtId="0" fontId="1" fillId="0" borderId="102" xfId="0" applyFont="1" applyFill="1" applyBorder="1" applyAlignment="1" applyProtection="1">
      <alignment horizontal="center" vertical="center"/>
      <protection locked="0"/>
    </xf>
    <xf numFmtId="0" fontId="1" fillId="0" borderId="45" xfId="0" applyFont="1" applyFill="1" applyBorder="1" applyAlignment="1" applyProtection="1">
      <alignment horizontal="center" vertical="center"/>
      <protection locked="0"/>
    </xf>
    <xf numFmtId="49" fontId="10" fillId="0" borderId="103" xfId="0" applyNumberFormat="1" applyFont="1" applyBorder="1" applyAlignment="1" applyProtection="1">
      <alignment horizontal="center" vertical="center"/>
      <protection locked="0"/>
    </xf>
    <xf numFmtId="0" fontId="10" fillId="0" borderId="68" xfId="0" applyNumberFormat="1" applyFont="1" applyBorder="1" applyAlignment="1" applyProtection="1">
      <alignment horizontal="center" vertical="center"/>
      <protection locked="0"/>
    </xf>
    <xf numFmtId="0" fontId="10" fillId="0" borderId="98" xfId="0" applyNumberFormat="1" applyFont="1" applyBorder="1" applyAlignment="1" applyProtection="1">
      <alignment horizontal="center" vertical="center"/>
      <protection locked="0"/>
    </xf>
    <xf numFmtId="0" fontId="10" fillId="0" borderId="14" xfId="0" applyNumberFormat="1" applyFont="1" applyBorder="1" applyAlignment="1" applyProtection="1">
      <alignment horizontal="center" vertical="center"/>
      <protection locked="0"/>
    </xf>
    <xf numFmtId="171" fontId="10" fillId="0" borderId="68" xfId="0" applyNumberFormat="1" applyFont="1" applyBorder="1" applyAlignment="1" applyProtection="1">
      <alignment horizontal="center" vertical="center"/>
      <protection locked="0"/>
    </xf>
    <xf numFmtId="171" fontId="10" fillId="0" borderId="14" xfId="0" applyNumberFormat="1" applyFont="1" applyBorder="1" applyAlignment="1" applyProtection="1">
      <alignment horizontal="center" vertical="center"/>
      <protection locked="0"/>
    </xf>
    <xf numFmtId="0" fontId="10" fillId="0" borderId="68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" fillId="0" borderId="73" xfId="0" applyFont="1" applyFill="1" applyBorder="1" applyAlignment="1" applyProtection="1">
      <alignment horizontal="center"/>
      <protection/>
    </xf>
    <xf numFmtId="0" fontId="1" fillId="0" borderId="82" xfId="0" applyFont="1" applyFill="1" applyBorder="1" applyAlignment="1" applyProtection="1">
      <alignment horizontal="center"/>
      <protection/>
    </xf>
    <xf numFmtId="0" fontId="1" fillId="0" borderId="104" xfId="0" applyFont="1" applyFill="1" applyBorder="1" applyAlignment="1" applyProtection="1">
      <alignment horizontal="center" vertical="center"/>
      <protection hidden="1"/>
    </xf>
    <xf numFmtId="0" fontId="1" fillId="0" borderId="105" xfId="0" applyFont="1" applyFill="1" applyBorder="1" applyAlignment="1" applyProtection="1">
      <alignment horizontal="center" vertical="center"/>
      <protection hidden="1"/>
    </xf>
    <xf numFmtId="0" fontId="5" fillId="0" borderId="106" xfId="0" applyFont="1" applyBorder="1" applyAlignment="1" applyProtection="1">
      <alignment horizontal="center" vertical="center"/>
      <protection locked="0"/>
    </xf>
    <xf numFmtId="0" fontId="5" fillId="0" borderId="41" xfId="0" applyFont="1" applyBorder="1" applyAlignment="1" applyProtection="1">
      <alignment horizontal="center" vertical="center"/>
      <protection locked="0"/>
    </xf>
    <xf numFmtId="0" fontId="5" fillId="0" borderId="50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52" xfId="0" applyFont="1" applyBorder="1" applyAlignment="1" applyProtection="1">
      <alignment horizontal="center" vertical="center"/>
      <protection locked="0"/>
    </xf>
    <xf numFmtId="0" fontId="5" fillId="0" borderId="53" xfId="0" applyFont="1" applyBorder="1" applyAlignment="1" applyProtection="1">
      <alignment horizontal="center" vertical="center"/>
      <protection locked="0"/>
    </xf>
    <xf numFmtId="0" fontId="1" fillId="0" borderId="107" xfId="0" applyFont="1" applyFill="1" applyBorder="1" applyAlignment="1" applyProtection="1">
      <alignment horizontal="center" vertical="center"/>
      <protection hidden="1"/>
    </xf>
    <xf numFmtId="0" fontId="1" fillId="0" borderId="108" xfId="0" applyFont="1" applyFill="1" applyBorder="1" applyAlignment="1" applyProtection="1">
      <alignment horizontal="center" vertical="center"/>
      <protection hidden="1"/>
    </xf>
    <xf numFmtId="169" fontId="5" fillId="0" borderId="89" xfId="0" applyNumberFormat="1" applyFont="1" applyBorder="1" applyAlignment="1" applyProtection="1">
      <alignment horizontal="center" vertical="center"/>
      <protection locked="0"/>
    </xf>
    <xf numFmtId="169" fontId="5" fillId="0" borderId="53" xfId="0" applyNumberFormat="1" applyFont="1" applyBorder="1" applyAlignment="1" applyProtection="1">
      <alignment horizontal="center" vertical="center"/>
      <protection locked="0"/>
    </xf>
    <xf numFmtId="164" fontId="1" fillId="0" borderId="89" xfId="0" applyNumberFormat="1" applyFont="1" applyBorder="1" applyAlignment="1" applyProtection="1">
      <alignment horizontal="right" vertical="center"/>
      <protection locked="0"/>
    </xf>
    <xf numFmtId="164" fontId="1" fillId="0" borderId="109" xfId="0" applyNumberFormat="1" applyFont="1" applyBorder="1" applyAlignment="1" applyProtection="1">
      <alignment horizontal="right" vertical="center"/>
      <protection locked="0"/>
    </xf>
    <xf numFmtId="0" fontId="1" fillId="0" borderId="92" xfId="0" applyFont="1" applyFill="1" applyBorder="1" applyAlignment="1" applyProtection="1">
      <alignment horizontal="center" vertical="center"/>
      <protection hidden="1"/>
    </xf>
    <xf numFmtId="0" fontId="1" fillId="0" borderId="36" xfId="0" applyFont="1" applyFill="1" applyBorder="1" applyAlignment="1" applyProtection="1">
      <alignment horizontal="center" vertical="center"/>
      <protection hidden="1"/>
    </xf>
    <xf numFmtId="169" fontId="5" fillId="0" borderId="79" xfId="0" applyNumberFormat="1" applyFont="1" applyBorder="1" applyAlignment="1" applyProtection="1">
      <alignment horizontal="center" vertical="center"/>
      <protection locked="0"/>
    </xf>
    <xf numFmtId="169" fontId="5" fillId="0" borderId="41" xfId="0" applyNumberFormat="1" applyFont="1" applyBorder="1" applyAlignment="1" applyProtection="1">
      <alignment horizontal="center" vertical="center"/>
      <protection locked="0"/>
    </xf>
    <xf numFmtId="169" fontId="5" fillId="0" borderId="88" xfId="0" applyNumberFormat="1" applyFont="1" applyBorder="1" applyAlignment="1" applyProtection="1">
      <alignment horizontal="center" vertical="center"/>
      <protection locked="0"/>
    </xf>
    <xf numFmtId="169" fontId="5" fillId="0" borderId="23" xfId="0" applyNumberFormat="1" applyFont="1" applyBorder="1" applyAlignment="1" applyProtection="1">
      <alignment horizontal="center" vertical="center"/>
      <protection locked="0"/>
    </xf>
    <xf numFmtId="0" fontId="1" fillId="0" borderId="110" xfId="0" applyFont="1" applyFill="1" applyBorder="1" applyAlignment="1" applyProtection="1">
      <alignment horizontal="center" vertical="center"/>
      <protection hidden="1"/>
    </xf>
    <xf numFmtId="164" fontId="5" fillId="0" borderId="79" xfId="0" applyNumberFormat="1" applyFont="1" applyBorder="1" applyAlignment="1" applyProtection="1">
      <alignment horizontal="right" vertical="center"/>
      <protection locked="0"/>
    </xf>
    <xf numFmtId="164" fontId="5" fillId="0" borderId="111" xfId="0" applyNumberFormat="1" applyFont="1" applyBorder="1" applyAlignment="1" applyProtection="1">
      <alignment horizontal="right" vertical="center"/>
      <protection locked="0"/>
    </xf>
    <xf numFmtId="164" fontId="1" fillId="0" borderId="88" xfId="0" applyNumberFormat="1" applyFont="1" applyBorder="1" applyAlignment="1" applyProtection="1">
      <alignment horizontal="right" vertical="center"/>
      <protection locked="0"/>
    </xf>
    <xf numFmtId="164" fontId="1" fillId="0" borderId="54" xfId="0" applyNumberFormat="1" applyFont="1" applyBorder="1" applyAlignment="1" applyProtection="1">
      <alignment horizontal="right" vertical="center"/>
      <protection locked="0"/>
    </xf>
    <xf numFmtId="197" fontId="1" fillId="0" borderId="92" xfId="0" applyNumberFormat="1" applyFont="1" applyFill="1" applyBorder="1" applyAlignment="1" applyProtection="1">
      <alignment horizontal="center" vertical="center"/>
      <protection hidden="1"/>
    </xf>
    <xf numFmtId="197" fontId="1" fillId="0" borderId="112" xfId="0" applyNumberFormat="1" applyFont="1" applyFill="1" applyBorder="1" applyAlignment="1" applyProtection="1">
      <alignment horizontal="center" vertical="center"/>
      <protection hidden="1"/>
    </xf>
    <xf numFmtId="0" fontId="5" fillId="0" borderId="88" xfId="0" applyNumberFormat="1" applyFont="1" applyFill="1" applyBorder="1" applyAlignment="1" applyProtection="1">
      <alignment horizontal="left" vertical="center"/>
      <protection locked="0"/>
    </xf>
    <xf numFmtId="0" fontId="5" fillId="0" borderId="113" xfId="0" applyNumberFormat="1" applyFont="1" applyFill="1" applyBorder="1" applyAlignment="1" applyProtection="1">
      <alignment horizontal="left" vertical="center"/>
      <protection locked="0"/>
    </xf>
    <xf numFmtId="0" fontId="5" fillId="0" borderId="23" xfId="0" applyNumberFormat="1" applyFont="1" applyFill="1" applyBorder="1" applyAlignment="1" applyProtection="1">
      <alignment horizontal="left" vertical="center"/>
      <protection locked="0"/>
    </xf>
    <xf numFmtId="1" fontId="10" fillId="0" borderId="68" xfId="0" applyNumberFormat="1" applyFont="1" applyBorder="1" applyAlignment="1" applyProtection="1">
      <alignment horizontal="center" vertical="center"/>
      <protection locked="0"/>
    </xf>
    <xf numFmtId="1" fontId="10" fillId="0" borderId="14" xfId="0" applyNumberFormat="1" applyFont="1" applyBorder="1" applyAlignment="1" applyProtection="1">
      <alignment horizontal="center" vertical="center"/>
      <protection locked="0"/>
    </xf>
    <xf numFmtId="49" fontId="10" fillId="0" borderId="70" xfId="0" applyNumberFormat="1" applyFont="1" applyBorder="1" applyAlignment="1" applyProtection="1">
      <alignment horizontal="center" vertical="center"/>
      <protection hidden="1" locked="0"/>
    </xf>
    <xf numFmtId="49" fontId="10" fillId="0" borderId="74" xfId="0" applyNumberFormat="1" applyFont="1" applyBorder="1" applyAlignment="1" applyProtection="1">
      <alignment horizontal="center" vertical="center"/>
      <protection hidden="1" locked="0"/>
    </xf>
    <xf numFmtId="0" fontId="10" fillId="0" borderId="68" xfId="0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0" fontId="1" fillId="0" borderId="73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49" fontId="20" fillId="0" borderId="70" xfId="0" applyNumberFormat="1" applyFont="1" applyBorder="1" applyAlignment="1" applyProtection="1">
      <alignment horizontal="center" vertical="center"/>
      <protection locked="0"/>
    </xf>
    <xf numFmtId="49" fontId="20" fillId="0" borderId="10" xfId="0" applyNumberFormat="1" applyFont="1" applyBorder="1" applyAlignment="1" applyProtection="1">
      <alignment horizontal="center" vertical="center"/>
      <protection locked="0"/>
    </xf>
    <xf numFmtId="49" fontId="20" fillId="0" borderId="74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/>
      <protection locked="0"/>
    </xf>
    <xf numFmtId="175" fontId="10" fillId="0" borderId="103" xfId="0" applyNumberFormat="1" applyFont="1" applyBorder="1" applyAlignment="1" applyProtection="1">
      <alignment horizontal="center" vertical="center"/>
      <protection locked="0"/>
    </xf>
    <xf numFmtId="175" fontId="10" fillId="0" borderId="14" xfId="0" applyNumberFormat="1" applyFont="1" applyBorder="1" applyAlignment="1" applyProtection="1">
      <alignment horizontal="center" vertical="center"/>
      <protection locked="0"/>
    </xf>
    <xf numFmtId="0" fontId="1" fillId="0" borderId="83" xfId="0" applyFont="1" applyFill="1" applyBorder="1" applyAlignment="1" applyProtection="1">
      <alignment horizontal="center" vertical="center"/>
      <protection/>
    </xf>
    <xf numFmtId="0" fontId="10" fillId="0" borderId="68" xfId="0" applyNumberFormat="1" applyFont="1" applyBorder="1" applyAlignment="1" applyProtection="1">
      <alignment horizontal="center" vertical="center"/>
      <protection hidden="1"/>
    </xf>
    <xf numFmtId="0" fontId="10" fillId="0" borderId="14" xfId="0" applyNumberFormat="1" applyFont="1" applyBorder="1" applyAlignment="1" applyProtection="1">
      <alignment horizontal="center" vertical="center"/>
      <protection hidden="1"/>
    </xf>
    <xf numFmtId="0" fontId="10" fillId="0" borderId="70" xfId="0" applyFont="1" applyFill="1" applyBorder="1" applyAlignment="1" applyProtection="1">
      <alignment horizontal="center" vertical="center" shrinkToFit="1"/>
      <protection hidden="1" locked="0"/>
    </xf>
    <xf numFmtId="0" fontId="10" fillId="0" borderId="74" xfId="0" applyFont="1" applyFill="1" applyBorder="1" applyAlignment="1" applyProtection="1">
      <alignment horizontal="center" vertical="center" shrinkToFit="1"/>
      <protection hidden="1" locked="0"/>
    </xf>
    <xf numFmtId="0" fontId="5" fillId="0" borderId="88" xfId="0" applyFont="1" applyBorder="1" applyAlignment="1" applyProtection="1">
      <alignment horizontal="left" vertical="center"/>
      <protection locked="0"/>
    </xf>
    <xf numFmtId="0" fontId="5" fillId="0" borderId="54" xfId="0" applyFont="1" applyBorder="1" applyAlignment="1" applyProtection="1">
      <alignment horizontal="left" vertical="center"/>
      <protection locked="0"/>
    </xf>
    <xf numFmtId="0" fontId="5" fillId="0" borderId="70" xfId="0" applyFont="1" applyBorder="1" applyAlignment="1" applyProtection="1">
      <alignment horizontal="left" vertical="center"/>
      <protection locked="0"/>
    </xf>
    <xf numFmtId="0" fontId="5" fillId="0" borderId="59" xfId="0" applyFont="1" applyBorder="1" applyAlignment="1" applyProtection="1">
      <alignment horizontal="left" vertical="center"/>
      <protection locked="0"/>
    </xf>
    <xf numFmtId="49" fontId="19" fillId="0" borderId="75" xfId="0" applyNumberFormat="1" applyFont="1" applyBorder="1" applyAlignment="1" applyProtection="1">
      <alignment horizontal="center" vertical="center"/>
      <protection locked="0"/>
    </xf>
    <xf numFmtId="49" fontId="19" fillId="0" borderId="20" xfId="0" applyNumberFormat="1" applyFont="1" applyBorder="1" applyAlignment="1" applyProtection="1">
      <alignment horizontal="center" vertical="center"/>
      <protection locked="0"/>
    </xf>
    <xf numFmtId="49" fontId="19" fillId="0" borderId="45" xfId="0" applyNumberFormat="1" applyFont="1" applyBorder="1" applyAlignment="1" applyProtection="1">
      <alignment horizontal="center" vertical="center"/>
      <protection locked="0"/>
    </xf>
    <xf numFmtId="0" fontId="1" fillId="0" borderId="114" xfId="0" applyFont="1" applyFill="1" applyBorder="1" applyAlignment="1" applyProtection="1">
      <alignment horizontal="center"/>
      <protection/>
    </xf>
    <xf numFmtId="0" fontId="1" fillId="0" borderId="115" xfId="0" applyFont="1" applyFill="1" applyBorder="1" applyAlignment="1" applyProtection="1">
      <alignment horizontal="center"/>
      <protection/>
    </xf>
    <xf numFmtId="1" fontId="10" fillId="0" borderId="98" xfId="0" applyNumberFormat="1" applyFont="1" applyBorder="1" applyAlignment="1" applyProtection="1">
      <alignment horizontal="center" vertical="center"/>
      <protection locked="0"/>
    </xf>
    <xf numFmtId="3" fontId="10" fillId="0" borderId="71" xfId="0" applyNumberFormat="1" applyFont="1" applyBorder="1" applyAlignment="1" applyProtection="1">
      <alignment horizontal="center" vertical="center"/>
      <protection locked="0"/>
    </xf>
    <xf numFmtId="3" fontId="10" fillId="0" borderId="14" xfId="0" applyNumberFormat="1" applyFont="1" applyBorder="1" applyAlignment="1" applyProtection="1">
      <alignment horizontal="center" vertical="center"/>
      <protection locked="0"/>
    </xf>
    <xf numFmtId="1" fontId="10" fillId="0" borderId="70" xfId="0" applyNumberFormat="1" applyFont="1" applyBorder="1" applyAlignment="1" applyProtection="1">
      <alignment horizontal="center" vertical="center"/>
      <protection locked="0"/>
    </xf>
    <xf numFmtId="1" fontId="10" fillId="0" borderId="10" xfId="0" applyNumberFormat="1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right"/>
      <protection locked="0"/>
    </xf>
    <xf numFmtId="0" fontId="25" fillId="0" borderId="0" xfId="0" applyFont="1" applyBorder="1" applyAlignment="1" applyProtection="1">
      <alignment horizontal="right"/>
      <protection locked="0"/>
    </xf>
    <xf numFmtId="0" fontId="24" fillId="0" borderId="12" xfId="0" applyFont="1" applyBorder="1" applyAlignment="1" applyProtection="1">
      <alignment horizontal="right" vertical="center"/>
      <protection locked="0"/>
    </xf>
    <xf numFmtId="0" fontId="24" fillId="0" borderId="0" xfId="0" applyFont="1" applyBorder="1" applyAlignment="1" applyProtection="1">
      <alignment horizontal="right" vertical="center"/>
      <protection locked="0"/>
    </xf>
    <xf numFmtId="0" fontId="26" fillId="0" borderId="116" xfId="0" applyFont="1" applyBorder="1" applyAlignment="1" applyProtection="1">
      <alignment horizontal="right" vertical="center"/>
      <protection locked="0"/>
    </xf>
    <xf numFmtId="0" fontId="26" fillId="0" borderId="10" xfId="0" applyFont="1" applyBorder="1" applyAlignment="1" applyProtection="1">
      <alignment horizontal="right" vertical="center"/>
      <protection locked="0"/>
    </xf>
    <xf numFmtId="0" fontId="1" fillId="0" borderId="75" xfId="0" applyFont="1" applyFill="1" applyBorder="1" applyAlignment="1" applyProtection="1">
      <alignment/>
      <protection/>
    </xf>
    <xf numFmtId="0" fontId="1" fillId="0" borderId="72" xfId="0" applyFont="1" applyFill="1" applyBorder="1" applyAlignment="1" applyProtection="1">
      <alignment/>
      <protection/>
    </xf>
    <xf numFmtId="0" fontId="1" fillId="0" borderId="92" xfId="0" applyFont="1" applyFill="1" applyBorder="1" applyAlignment="1" applyProtection="1">
      <alignment horizontal="left" vertical="center" indent="1"/>
      <protection hidden="1"/>
    </xf>
    <xf numFmtId="0" fontId="1" fillId="0" borderId="112" xfId="0" applyFont="1" applyFill="1" applyBorder="1" applyAlignment="1" applyProtection="1">
      <alignment horizontal="left" vertical="center" indent="1"/>
      <protection hidden="1"/>
    </xf>
    <xf numFmtId="0" fontId="5" fillId="0" borderId="117" xfId="0" applyFont="1" applyBorder="1" applyAlignment="1" applyProtection="1">
      <alignment horizontal="left" vertical="center"/>
      <protection locked="0"/>
    </xf>
    <xf numFmtId="0" fontId="5" fillId="0" borderId="118" xfId="0" applyFont="1" applyBorder="1" applyAlignment="1" applyProtection="1">
      <alignment horizontal="left" vertical="center"/>
      <protection locked="0"/>
    </xf>
    <xf numFmtId="0" fontId="1" fillId="0" borderId="72" xfId="0" applyFont="1" applyFill="1" applyBorder="1" applyAlignment="1" applyProtection="1">
      <alignment horizontal="center" vertical="center"/>
      <protection/>
    </xf>
    <xf numFmtId="49" fontId="11" fillId="0" borderId="68" xfId="0" applyNumberFormat="1" applyFont="1" applyBorder="1" applyAlignment="1" applyProtection="1">
      <alignment horizontal="center" vertical="center"/>
      <protection locked="0"/>
    </xf>
    <xf numFmtId="49" fontId="11" fillId="0" borderId="98" xfId="0" applyNumberFormat="1" applyFont="1" applyBorder="1" applyAlignment="1" applyProtection="1">
      <alignment horizontal="center" vertical="center"/>
      <protection locked="0"/>
    </xf>
    <xf numFmtId="49" fontId="11" fillId="0" borderId="55" xfId="0" applyNumberFormat="1" applyFont="1" applyBorder="1" applyAlignment="1" applyProtection="1">
      <alignment horizontal="center" vertical="center"/>
      <protection locked="0"/>
    </xf>
    <xf numFmtId="0" fontId="1" fillId="0" borderId="119" xfId="0" applyFont="1" applyFill="1" applyBorder="1" applyAlignment="1" applyProtection="1">
      <alignment horizontal="center" vertical="center"/>
      <protection/>
    </xf>
    <xf numFmtId="0" fontId="1" fillId="0" borderId="120" xfId="0" applyFont="1" applyFill="1" applyBorder="1" applyAlignment="1" applyProtection="1">
      <alignment horizontal="center" vertical="center"/>
      <protection/>
    </xf>
    <xf numFmtId="0" fontId="1" fillId="0" borderId="95" xfId="0" applyFont="1" applyFill="1" applyBorder="1" applyAlignment="1">
      <alignment horizontal="center" vertical="center"/>
    </xf>
    <xf numFmtId="2" fontId="10" fillId="0" borderId="71" xfId="0" applyNumberFormat="1" applyFont="1" applyFill="1" applyBorder="1" applyAlignment="1" applyProtection="1">
      <alignment horizontal="center" vertical="center"/>
      <protection locked="0"/>
    </xf>
    <xf numFmtId="2" fontId="10" fillId="0" borderId="0" xfId="0" applyNumberFormat="1" applyFont="1" applyFill="1" applyBorder="1" applyAlignment="1" applyProtection="1">
      <alignment horizontal="center" vertical="center"/>
      <protection locked="0"/>
    </xf>
    <xf numFmtId="2" fontId="10" fillId="0" borderId="59" xfId="0" applyNumberFormat="1" applyFont="1" applyFill="1" applyBorder="1" applyAlignment="1" applyProtection="1">
      <alignment horizontal="center" vertical="center"/>
      <protection locked="0"/>
    </xf>
    <xf numFmtId="0" fontId="1" fillId="33" borderId="20" xfId="0" applyFont="1" applyFill="1" applyBorder="1" applyAlignment="1" applyProtection="1">
      <alignment horizontal="center" vertical="center" wrapText="1"/>
      <protection/>
    </xf>
    <xf numFmtId="0" fontId="1" fillId="33" borderId="71" xfId="0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Border="1" applyAlignment="1" applyProtection="1">
      <alignment horizontal="center" vertical="center" wrapText="1"/>
      <protection/>
    </xf>
    <xf numFmtId="0" fontId="1" fillId="33" borderId="91" xfId="0" applyFont="1" applyFill="1" applyBorder="1" applyAlignment="1" applyProtection="1">
      <alignment horizontal="center" vertical="center" wrapText="1"/>
      <protection/>
    </xf>
    <xf numFmtId="164" fontId="5" fillId="0" borderId="79" xfId="0" applyNumberFormat="1" applyFont="1" applyBorder="1" applyAlignment="1" applyProtection="1">
      <alignment horizontal="left" vertical="center"/>
      <protection locked="0"/>
    </xf>
    <xf numFmtId="164" fontId="5" fillId="0" borderId="121" xfId="0" applyNumberFormat="1" applyFont="1" applyBorder="1" applyAlignment="1" applyProtection="1">
      <alignment horizontal="left" vertical="center"/>
      <protection locked="0"/>
    </xf>
    <xf numFmtId="164" fontId="5" fillId="0" borderId="41" xfId="0" applyNumberFormat="1" applyFont="1" applyBorder="1" applyAlignment="1" applyProtection="1">
      <alignment horizontal="left" vertical="center"/>
      <protection locked="0"/>
    </xf>
    <xf numFmtId="203" fontId="5" fillId="0" borderId="73" xfId="0" applyNumberFormat="1" applyFont="1" applyFill="1" applyBorder="1" applyAlignment="1" applyProtection="1">
      <alignment horizontal="center" vertical="center" wrapText="1"/>
      <protection/>
    </xf>
    <xf numFmtId="203" fontId="5" fillId="0" borderId="95" xfId="0" applyNumberFormat="1" applyFont="1" applyFill="1" applyBorder="1" applyAlignment="1" applyProtection="1">
      <alignment horizontal="center" vertical="center" wrapText="1"/>
      <protection/>
    </xf>
    <xf numFmtId="3" fontId="5" fillId="0" borderId="73" xfId="0" applyNumberFormat="1" applyFont="1" applyBorder="1" applyAlignment="1" applyProtection="1">
      <alignment horizontal="left" vertical="center"/>
      <protection hidden="1"/>
    </xf>
    <xf numFmtId="3" fontId="5" fillId="0" borderId="46" xfId="0" applyNumberFormat="1" applyFont="1" applyBorder="1" applyAlignment="1" applyProtection="1">
      <alignment horizontal="left" vertical="center"/>
      <protection hidden="1"/>
    </xf>
    <xf numFmtId="3" fontId="5" fillId="0" borderId="82" xfId="0" applyNumberFormat="1" applyFont="1" applyBorder="1" applyAlignment="1" applyProtection="1">
      <alignment horizontal="left" vertical="center"/>
      <protection hidden="1"/>
    </xf>
    <xf numFmtId="0" fontId="5" fillId="0" borderId="95" xfId="0" applyNumberFormat="1" applyFont="1" applyFill="1" applyBorder="1" applyAlignment="1" applyProtection="1">
      <alignment horizontal="left" vertical="center"/>
      <protection locked="0"/>
    </xf>
    <xf numFmtId="203" fontId="5" fillId="0" borderId="89" xfId="0" applyNumberFormat="1" applyFont="1" applyFill="1" applyBorder="1" applyAlignment="1" applyProtection="1">
      <alignment horizontal="center" vertical="center" wrapText="1"/>
      <protection/>
    </xf>
    <xf numFmtId="203" fontId="5" fillId="0" borderId="109" xfId="0" applyNumberFormat="1" applyFont="1" applyFill="1" applyBorder="1" applyAlignment="1" applyProtection="1">
      <alignment horizontal="center" vertical="center" wrapText="1"/>
      <protection/>
    </xf>
    <xf numFmtId="3" fontId="5" fillId="0" borderId="89" xfId="0" applyNumberFormat="1" applyFont="1" applyBorder="1" applyAlignment="1" applyProtection="1">
      <alignment horizontal="left" vertical="center"/>
      <protection hidden="1"/>
    </xf>
    <xf numFmtId="3" fontId="5" fillId="0" borderId="90" xfId="0" applyNumberFormat="1" applyFont="1" applyBorder="1" applyAlignment="1" applyProtection="1">
      <alignment horizontal="left" vertical="center"/>
      <protection hidden="1"/>
    </xf>
    <xf numFmtId="3" fontId="5" fillId="0" borderId="53" xfId="0" applyNumberFormat="1" applyFont="1" applyBorder="1" applyAlignment="1" applyProtection="1">
      <alignment horizontal="left" vertical="center"/>
      <protection hidden="1"/>
    </xf>
    <xf numFmtId="0" fontId="5" fillId="0" borderId="109" xfId="0" applyNumberFormat="1" applyFont="1" applyFill="1" applyBorder="1" applyAlignment="1" applyProtection="1">
      <alignment horizontal="left" vertical="center"/>
      <protection locked="0"/>
    </xf>
    <xf numFmtId="0" fontId="1" fillId="33" borderId="92" xfId="0" applyFont="1" applyFill="1" applyBorder="1" applyAlignment="1" applyProtection="1">
      <alignment horizontal="left" vertical="center" wrapText="1"/>
      <protection/>
    </xf>
    <xf numFmtId="0" fontId="1" fillId="33" borderId="58" xfId="0" applyFont="1" applyFill="1" applyBorder="1" applyAlignment="1" applyProtection="1">
      <alignment horizontal="left" vertical="center" wrapText="1"/>
      <protection/>
    </xf>
    <xf numFmtId="0" fontId="1" fillId="33" borderId="112" xfId="0" applyFont="1" applyFill="1" applyBorder="1" applyAlignment="1" applyProtection="1">
      <alignment horizontal="left" vertical="center" wrapText="1"/>
      <protection/>
    </xf>
    <xf numFmtId="0" fontId="1" fillId="0" borderId="75" xfId="0" applyNumberFormat="1" applyFont="1" applyBorder="1" applyAlignment="1" applyProtection="1">
      <alignment horizontal="center" vertical="center"/>
      <protection hidden="1"/>
    </xf>
    <xf numFmtId="0" fontId="1" fillId="0" borderId="45" xfId="0" applyNumberFormat="1" applyFont="1" applyBorder="1" applyAlignment="1" applyProtection="1">
      <alignment horizontal="center" vertical="center"/>
      <protection hidden="1"/>
    </xf>
    <xf numFmtId="0" fontId="11" fillId="0" borderId="70" xfId="0" applyNumberFormat="1" applyFont="1" applyBorder="1" applyAlignment="1" applyProtection="1">
      <alignment horizontal="center" vertical="center"/>
      <protection hidden="1"/>
    </xf>
    <xf numFmtId="0" fontId="11" fillId="0" borderId="74" xfId="0" applyNumberFormat="1" applyFont="1" applyBorder="1" applyAlignment="1" applyProtection="1">
      <alignment horizontal="center" vertical="center"/>
      <protection hidden="1"/>
    </xf>
    <xf numFmtId="0" fontId="11" fillId="0" borderId="11" xfId="0" applyNumberFormat="1" applyFont="1" applyBorder="1" applyAlignment="1" applyProtection="1">
      <alignment horizontal="center" vertical="center"/>
      <protection hidden="1"/>
    </xf>
    <xf numFmtId="0" fontId="21" fillId="0" borderId="71" xfId="0" applyNumberFormat="1" applyFont="1" applyBorder="1" applyAlignment="1" applyProtection="1">
      <alignment horizontal="center" vertical="center"/>
      <protection hidden="1"/>
    </xf>
    <xf numFmtId="0" fontId="21" fillId="0" borderId="91" xfId="0" applyNumberFormat="1" applyFont="1" applyBorder="1" applyAlignment="1" applyProtection="1">
      <alignment horizontal="center" vertical="center"/>
      <protection hidden="1"/>
    </xf>
    <xf numFmtId="0" fontId="1" fillId="0" borderId="20" xfId="0" applyNumberFormat="1" applyFont="1" applyBorder="1" applyAlignment="1" applyProtection="1">
      <alignment horizontal="center" vertical="center"/>
      <protection hidden="1"/>
    </xf>
    <xf numFmtId="0" fontId="22" fillId="0" borderId="71" xfId="0" applyNumberFormat="1" applyFont="1" applyBorder="1" applyAlignment="1" applyProtection="1">
      <alignment horizontal="center" vertical="center"/>
      <protection hidden="1"/>
    </xf>
    <xf numFmtId="0" fontId="22" fillId="0" borderId="0" xfId="0" applyNumberFormat="1" applyFont="1" applyBorder="1" applyAlignment="1" applyProtection="1">
      <alignment horizontal="center" vertical="center"/>
      <protection hidden="1"/>
    </xf>
    <xf numFmtId="0" fontId="22" fillId="0" borderId="91" xfId="0" applyNumberFormat="1" applyFont="1" applyBorder="1" applyAlignment="1" applyProtection="1">
      <alignment horizontal="center" vertical="center"/>
      <protection hidden="1"/>
    </xf>
    <xf numFmtId="205" fontId="11" fillId="0" borderId="70" xfId="0" applyNumberFormat="1" applyFont="1" applyBorder="1" applyAlignment="1" applyProtection="1">
      <alignment horizontal="center" vertical="center"/>
      <protection hidden="1"/>
    </xf>
    <xf numFmtId="205" fontId="11" fillId="0" borderId="10" xfId="0" applyNumberFormat="1" applyFont="1" applyBorder="1" applyAlignment="1" applyProtection="1">
      <alignment horizontal="center" vertical="center"/>
      <protection hidden="1"/>
    </xf>
    <xf numFmtId="205" fontId="11" fillId="0" borderId="74" xfId="0" applyNumberFormat="1" applyFont="1" applyBorder="1" applyAlignment="1" applyProtection="1">
      <alignment horizontal="center" vertical="center"/>
      <protection hidden="1"/>
    </xf>
    <xf numFmtId="0" fontId="1" fillId="33" borderId="36" xfId="0" applyFont="1" applyFill="1" applyBorder="1" applyAlignment="1" applyProtection="1">
      <alignment horizontal="left" vertical="center" wrapText="1"/>
      <protection/>
    </xf>
    <xf numFmtId="0" fontId="1" fillId="33" borderId="75" xfId="0" applyFont="1" applyFill="1" applyBorder="1" applyAlignment="1" applyProtection="1">
      <alignment horizontal="left" wrapText="1"/>
      <protection/>
    </xf>
    <xf numFmtId="0" fontId="1" fillId="33" borderId="20" xfId="0" applyFont="1" applyFill="1" applyBorder="1" applyAlignment="1" applyProtection="1">
      <alignment horizontal="left" wrapText="1"/>
      <protection/>
    </xf>
    <xf numFmtId="0" fontId="1" fillId="33" borderId="45" xfId="0" applyFont="1" applyFill="1" applyBorder="1" applyAlignment="1" applyProtection="1">
      <alignment horizontal="left" wrapText="1"/>
      <protection/>
    </xf>
    <xf numFmtId="203" fontId="5" fillId="0" borderId="88" xfId="0" applyNumberFormat="1" applyFont="1" applyFill="1" applyBorder="1" applyAlignment="1" applyProtection="1">
      <alignment horizontal="center" vertical="center" wrapText="1"/>
      <protection/>
    </xf>
    <xf numFmtId="203" fontId="5" fillId="0" borderId="54" xfId="0" applyNumberFormat="1" applyFont="1" applyFill="1" applyBorder="1" applyAlignment="1" applyProtection="1">
      <alignment horizontal="center" vertical="center" wrapText="1"/>
      <protection/>
    </xf>
    <xf numFmtId="203" fontId="5" fillId="0" borderId="49" xfId="0" applyNumberFormat="1" applyFont="1" applyFill="1" applyBorder="1" applyAlignment="1" applyProtection="1">
      <alignment horizontal="center" vertical="center" wrapText="1"/>
      <protection/>
    </xf>
    <xf numFmtId="203" fontId="5" fillId="0" borderId="118" xfId="0" applyNumberFormat="1" applyFont="1" applyFill="1" applyBorder="1" applyAlignment="1" applyProtection="1">
      <alignment horizontal="center" vertical="center" wrapText="1"/>
      <protection/>
    </xf>
    <xf numFmtId="0" fontId="1" fillId="33" borderId="92" xfId="0" applyFont="1" applyFill="1" applyBorder="1" applyAlignment="1" applyProtection="1">
      <alignment horizontal="center" vertical="center" wrapText="1"/>
      <protection/>
    </xf>
    <xf numFmtId="0" fontId="1" fillId="33" borderId="58" xfId="0" applyFont="1" applyFill="1" applyBorder="1" applyAlignment="1" applyProtection="1">
      <alignment horizontal="center" vertical="center" wrapText="1"/>
      <protection/>
    </xf>
    <xf numFmtId="0" fontId="17" fillId="0" borderId="12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1" fillId="0" borderId="46" xfId="0" applyFont="1" applyFill="1" applyBorder="1" applyAlignment="1" applyProtection="1">
      <alignment horizontal="center"/>
      <protection/>
    </xf>
    <xf numFmtId="0" fontId="1" fillId="0" borderId="95" xfId="0" applyFont="1" applyFill="1" applyBorder="1" applyAlignment="1" applyProtection="1">
      <alignment horizontal="center"/>
      <protection/>
    </xf>
    <xf numFmtId="0" fontId="18" fillId="0" borderId="12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8" fillId="0" borderId="116" xfId="0" applyFont="1" applyBorder="1" applyAlignment="1" applyProtection="1">
      <alignment horizontal="center" vertical="center"/>
      <protection/>
    </xf>
    <xf numFmtId="0" fontId="18" fillId="0" borderId="10" xfId="0" applyFont="1" applyBorder="1" applyAlignment="1" applyProtection="1">
      <alignment horizontal="center" vertical="center"/>
      <protection/>
    </xf>
    <xf numFmtId="0" fontId="1" fillId="0" borderId="71" xfId="0" applyFont="1" applyFill="1" applyBorder="1" applyAlignment="1" applyProtection="1">
      <alignment horizontal="center" vertical="center"/>
      <protection hidden="1"/>
    </xf>
    <xf numFmtId="0" fontId="1" fillId="0" borderId="91" xfId="0" applyFont="1" applyFill="1" applyBorder="1" applyAlignment="1" applyProtection="1">
      <alignment horizontal="center" vertical="center"/>
      <protection hidden="1"/>
    </xf>
    <xf numFmtId="0" fontId="1" fillId="0" borderId="20" xfId="0" applyFont="1" applyFill="1" applyBorder="1" applyAlignment="1" applyProtection="1">
      <alignment horizontal="center"/>
      <protection/>
    </xf>
    <xf numFmtId="0" fontId="1" fillId="0" borderId="72" xfId="0" applyFont="1" applyFill="1" applyBorder="1" applyAlignment="1" applyProtection="1">
      <alignment horizontal="center"/>
      <protection/>
    </xf>
    <xf numFmtId="49" fontId="5" fillId="0" borderId="88" xfId="0" applyNumberFormat="1" applyFont="1" applyBorder="1" applyAlignment="1" applyProtection="1">
      <alignment vertical="center"/>
      <protection locked="0"/>
    </xf>
    <xf numFmtId="49" fontId="5" fillId="0" borderId="122" xfId="0" applyNumberFormat="1" applyFont="1" applyBorder="1" applyAlignment="1" applyProtection="1">
      <alignment vertical="center"/>
      <protection locked="0"/>
    </xf>
    <xf numFmtId="0" fontId="1" fillId="0" borderId="123" xfId="0" applyFont="1" applyFill="1" applyBorder="1" applyAlignment="1" applyProtection="1">
      <alignment horizontal="center" vertical="center"/>
      <protection hidden="1"/>
    </xf>
    <xf numFmtId="0" fontId="1" fillId="0" borderId="119" xfId="0" applyFont="1" applyFill="1" applyBorder="1" applyAlignment="1" applyProtection="1">
      <alignment horizontal="center" vertical="center"/>
      <protection hidden="1"/>
    </xf>
    <xf numFmtId="0" fontId="1" fillId="0" borderId="124" xfId="0" applyFont="1" applyFill="1" applyBorder="1" applyAlignment="1" applyProtection="1">
      <alignment horizontal="center" vertical="center"/>
      <protection hidden="1"/>
    </xf>
    <xf numFmtId="0" fontId="1" fillId="0" borderId="125" xfId="0" applyFont="1" applyFill="1" applyBorder="1" applyAlignment="1" applyProtection="1">
      <alignment horizontal="center" vertical="center"/>
      <protection hidden="1"/>
    </xf>
    <xf numFmtId="175" fontId="5" fillId="0" borderId="113" xfId="0" applyNumberFormat="1" applyFont="1" applyBorder="1" applyAlignment="1" applyProtection="1">
      <alignment vertical="center"/>
      <protection locked="0"/>
    </xf>
    <xf numFmtId="175" fontId="5" fillId="0" borderId="23" xfId="0" applyNumberFormat="1" applyFont="1" applyBorder="1" applyAlignment="1" applyProtection="1">
      <alignment vertical="center"/>
      <protection locked="0"/>
    </xf>
    <xf numFmtId="175" fontId="5" fillId="0" borderId="90" xfId="0" applyNumberFormat="1" applyFont="1" applyBorder="1" applyAlignment="1" applyProtection="1">
      <alignment vertical="center"/>
      <protection locked="0"/>
    </xf>
    <xf numFmtId="175" fontId="5" fillId="0" borderId="53" xfId="0" applyNumberFormat="1" applyFont="1" applyBorder="1" applyAlignment="1" applyProtection="1">
      <alignment vertical="center"/>
      <protection locked="0"/>
    </xf>
    <xf numFmtId="0" fontId="1" fillId="0" borderId="75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120" xfId="0" applyFont="1" applyFill="1" applyBorder="1" applyAlignment="1" applyProtection="1">
      <alignment horizontal="center" vertical="center"/>
      <protection hidden="1"/>
    </xf>
    <xf numFmtId="0" fontId="1" fillId="0" borderId="126" xfId="0" applyFont="1" applyFill="1" applyBorder="1" applyAlignment="1" applyProtection="1">
      <alignment horizontal="center" vertical="center"/>
      <protection hidden="1"/>
    </xf>
    <xf numFmtId="0" fontId="1" fillId="0" borderId="127" xfId="0" applyFont="1" applyFill="1" applyBorder="1" applyAlignment="1" applyProtection="1">
      <alignment horizontal="center" vertical="center"/>
      <protection hidden="1"/>
    </xf>
    <xf numFmtId="0" fontId="1" fillId="0" borderId="128" xfId="0" applyFont="1" applyFill="1" applyBorder="1" applyAlignment="1" applyProtection="1">
      <alignment horizontal="center" vertical="center"/>
      <protection hidden="1"/>
    </xf>
    <xf numFmtId="0" fontId="1" fillId="0" borderId="129" xfId="0" applyFont="1" applyFill="1" applyBorder="1" applyAlignment="1" applyProtection="1">
      <alignment horizontal="center" vertical="center"/>
      <protection hidden="1"/>
    </xf>
    <xf numFmtId="175" fontId="5" fillId="0" borderId="98" xfId="0" applyNumberFormat="1" applyFont="1" applyBorder="1" applyAlignment="1" applyProtection="1">
      <alignment vertical="center"/>
      <protection locked="0"/>
    </xf>
    <xf numFmtId="175" fontId="5" fillId="0" borderId="14" xfId="0" applyNumberFormat="1" applyFont="1" applyBorder="1" applyAlignment="1" applyProtection="1">
      <alignment vertical="center"/>
      <protection locked="0"/>
    </xf>
    <xf numFmtId="1" fontId="10" fillId="0" borderId="68" xfId="0" applyNumberFormat="1" applyFont="1" applyBorder="1" applyAlignment="1" applyProtection="1">
      <alignment horizontal="center" vertical="center"/>
      <protection hidden="1"/>
    </xf>
    <xf numFmtId="1" fontId="10" fillId="0" borderId="98" xfId="0" applyNumberFormat="1" applyFont="1" applyBorder="1" applyAlignment="1" applyProtection="1">
      <alignment horizontal="center" vertical="center"/>
      <protection hidden="1"/>
    </xf>
    <xf numFmtId="1" fontId="10" fillId="0" borderId="14" xfId="0" applyNumberFormat="1" applyFont="1" applyBorder="1" applyAlignment="1" applyProtection="1">
      <alignment horizontal="center" vertical="center"/>
      <protection hidden="1"/>
    </xf>
    <xf numFmtId="0" fontId="1" fillId="0" borderId="73" xfId="0" applyFont="1" applyFill="1" applyBorder="1" applyAlignment="1" applyProtection="1">
      <alignment horizontal="center"/>
      <protection hidden="1"/>
    </xf>
    <xf numFmtId="0" fontId="1" fillId="0" borderId="46" xfId="0" applyFont="1" applyFill="1" applyBorder="1" applyAlignment="1" applyProtection="1">
      <alignment horizontal="center"/>
      <protection hidden="1"/>
    </xf>
    <xf numFmtId="49" fontId="5" fillId="0" borderId="15" xfId="0" applyNumberFormat="1" applyFont="1" applyBorder="1" applyAlignment="1" applyProtection="1">
      <alignment vertical="center"/>
      <protection locked="0"/>
    </xf>
    <xf numFmtId="49" fontId="5" fillId="0" borderId="21" xfId="0" applyNumberFormat="1" applyFont="1" applyBorder="1" applyAlignment="1" applyProtection="1">
      <alignment vertical="center"/>
      <protection locked="0"/>
    </xf>
    <xf numFmtId="0" fontId="10" fillId="0" borderId="98" xfId="0" applyFont="1" applyBorder="1" applyAlignment="1" applyProtection="1">
      <alignment horizontal="center"/>
      <protection locked="0"/>
    </xf>
    <xf numFmtId="0" fontId="10" fillId="0" borderId="55" xfId="0" applyFont="1" applyBorder="1" applyAlignment="1" applyProtection="1">
      <alignment horizontal="center"/>
      <protection locked="0"/>
    </xf>
    <xf numFmtId="0" fontId="10" fillId="0" borderId="103" xfId="0" applyNumberFormat="1" applyFont="1" applyBorder="1" applyAlignment="1" applyProtection="1">
      <alignment horizontal="center" vertical="center"/>
      <protection hidden="1"/>
    </xf>
    <xf numFmtId="0" fontId="10" fillId="0" borderId="98" xfId="0" applyNumberFormat="1" applyFont="1" applyBorder="1" applyAlignment="1" applyProtection="1">
      <alignment horizontal="center" vertical="center"/>
      <protection hidden="1"/>
    </xf>
    <xf numFmtId="0" fontId="11" fillId="0" borderId="68" xfId="0" applyFont="1" applyFill="1" applyBorder="1" applyAlignment="1" applyProtection="1">
      <alignment horizontal="center" vertical="center"/>
      <protection hidden="1"/>
    </xf>
    <xf numFmtId="0" fontId="11" fillId="0" borderId="98" xfId="0" applyFont="1" applyFill="1" applyBorder="1" applyAlignment="1" applyProtection="1">
      <alignment horizontal="center" vertical="center"/>
      <protection hidden="1"/>
    </xf>
    <xf numFmtId="0" fontId="11" fillId="0" borderId="14" xfId="0" applyFont="1" applyFill="1" applyBorder="1" applyAlignment="1" applyProtection="1">
      <alignment horizontal="center" vertical="center"/>
      <protection hidden="1"/>
    </xf>
    <xf numFmtId="171" fontId="10" fillId="0" borderId="68" xfId="0" applyNumberFormat="1" applyFont="1" applyBorder="1" applyAlignment="1" applyProtection="1">
      <alignment horizontal="center" vertical="center"/>
      <protection hidden="1"/>
    </xf>
    <xf numFmtId="171" fontId="10" fillId="0" borderId="14" xfId="0" applyNumberFormat="1" applyFont="1" applyBorder="1" applyAlignment="1" applyProtection="1">
      <alignment horizontal="center" vertical="center"/>
      <protection hidden="1"/>
    </xf>
    <xf numFmtId="0" fontId="1" fillId="0" borderId="45" xfId="0" applyFont="1" applyFill="1" applyBorder="1" applyAlignment="1" applyProtection="1">
      <alignment horizontal="center" vertical="center"/>
      <protection hidden="1"/>
    </xf>
    <xf numFmtId="0" fontId="1" fillId="0" borderId="73" xfId="0" applyFont="1" applyFill="1" applyBorder="1" applyAlignment="1" applyProtection="1">
      <alignment horizontal="center" vertical="center" wrapText="1"/>
      <protection hidden="1"/>
    </xf>
    <xf numFmtId="0" fontId="1" fillId="0" borderId="46" xfId="0" applyFont="1" applyFill="1" applyBorder="1" applyAlignment="1" applyProtection="1">
      <alignment horizontal="center" vertical="center" wrapText="1"/>
      <protection hidden="1"/>
    </xf>
    <xf numFmtId="0" fontId="1" fillId="0" borderId="82" xfId="0" applyFont="1" applyFill="1" applyBorder="1" applyAlignment="1" applyProtection="1">
      <alignment horizontal="center" vertical="center" wrapText="1"/>
      <protection hidden="1"/>
    </xf>
    <xf numFmtId="171" fontId="12" fillId="0" borderId="68" xfId="0" applyNumberFormat="1" applyFont="1" applyBorder="1" applyAlignment="1" applyProtection="1">
      <alignment horizontal="center" vertical="center"/>
      <protection hidden="1"/>
    </xf>
    <xf numFmtId="171" fontId="12" fillId="0" borderId="14" xfId="0" applyNumberFormat="1" applyFont="1" applyBorder="1" applyAlignment="1" applyProtection="1">
      <alignment horizontal="center" vertical="center"/>
      <protection hidden="1"/>
    </xf>
    <xf numFmtId="0" fontId="1" fillId="0" borderId="102" xfId="0" applyFont="1" applyFill="1" applyBorder="1" applyAlignment="1" applyProtection="1">
      <alignment horizontal="center" vertical="center"/>
      <protection hidden="1"/>
    </xf>
    <xf numFmtId="0" fontId="1" fillId="0" borderId="20" xfId="0" applyFont="1" applyFill="1" applyBorder="1" applyAlignment="1" applyProtection="1">
      <alignment horizontal="center" vertical="center"/>
      <protection hidden="1"/>
    </xf>
    <xf numFmtId="0" fontId="1" fillId="0" borderId="83" xfId="0" applyFont="1" applyFill="1" applyBorder="1" applyAlignment="1" applyProtection="1">
      <alignment horizontal="center" vertical="center"/>
      <protection hidden="1"/>
    </xf>
    <xf numFmtId="0" fontId="1" fillId="0" borderId="82" xfId="0" applyFont="1" applyFill="1" applyBorder="1" applyAlignment="1" applyProtection="1">
      <alignment horizontal="center" vertical="center"/>
      <protection hidden="1"/>
    </xf>
    <xf numFmtId="0" fontId="1" fillId="0" borderId="73" xfId="0" applyFont="1" applyFill="1" applyBorder="1" applyAlignment="1" applyProtection="1">
      <alignment horizontal="center" vertical="center"/>
      <protection hidden="1"/>
    </xf>
    <xf numFmtId="0" fontId="1" fillId="0" borderId="82" xfId="0" applyFont="1" applyFill="1" applyBorder="1" applyAlignment="1" applyProtection="1">
      <alignment horizontal="center"/>
      <protection hidden="1"/>
    </xf>
    <xf numFmtId="0" fontId="1" fillId="0" borderId="46" xfId="0" applyFont="1" applyFill="1" applyBorder="1" applyAlignment="1" applyProtection="1">
      <alignment horizontal="center" vertical="center"/>
      <protection hidden="1"/>
    </xf>
    <xf numFmtId="0" fontId="1" fillId="0" borderId="83" xfId="0" applyNumberFormat="1" applyFont="1" applyBorder="1" applyAlignment="1" applyProtection="1">
      <alignment horizontal="center" vertical="center"/>
      <protection hidden="1"/>
    </xf>
    <xf numFmtId="0" fontId="1" fillId="0" borderId="46" xfId="0" applyNumberFormat="1" applyFont="1" applyBorder="1" applyAlignment="1" applyProtection="1">
      <alignment horizontal="center" vertical="center"/>
      <protection hidden="1"/>
    </xf>
    <xf numFmtId="0" fontId="1" fillId="0" borderId="82" xfId="0" applyNumberFormat="1" applyFont="1" applyBorder="1" applyAlignment="1" applyProtection="1">
      <alignment horizontal="center" vertical="center"/>
      <protection hidden="1"/>
    </xf>
    <xf numFmtId="3" fontId="10" fillId="0" borderId="68" xfId="0" applyNumberFormat="1" applyFont="1" applyBorder="1" applyAlignment="1" applyProtection="1">
      <alignment horizontal="center" vertical="center"/>
      <protection hidden="1"/>
    </xf>
    <xf numFmtId="3" fontId="10" fillId="0" borderId="14" xfId="0" applyNumberFormat="1" applyFont="1" applyBorder="1" applyAlignment="1" applyProtection="1">
      <alignment horizontal="center" vertical="center"/>
      <protection hidden="1"/>
    </xf>
    <xf numFmtId="3" fontId="10" fillId="0" borderId="70" xfId="0" applyNumberFormat="1" applyFont="1" applyBorder="1" applyAlignment="1" applyProtection="1">
      <alignment horizontal="center" vertical="center"/>
      <protection hidden="1"/>
    </xf>
    <xf numFmtId="3" fontId="10" fillId="0" borderId="10" xfId="0" applyNumberFormat="1" applyFont="1" applyBorder="1" applyAlignment="1" applyProtection="1">
      <alignment horizontal="center" vertical="center"/>
      <protection hidden="1"/>
    </xf>
    <xf numFmtId="175" fontId="10" fillId="0" borderId="103" xfId="0" applyNumberFormat="1" applyFont="1" applyBorder="1" applyAlignment="1" applyProtection="1">
      <alignment horizontal="center" vertical="center"/>
      <protection hidden="1"/>
    </xf>
    <xf numFmtId="175" fontId="10" fillId="0" borderId="14" xfId="0" applyNumberFormat="1" applyFont="1" applyBorder="1" applyAlignment="1" applyProtection="1">
      <alignment horizontal="center" vertical="center"/>
      <protection hidden="1"/>
    </xf>
    <xf numFmtId="0" fontId="10" fillId="0" borderId="68" xfId="0" applyFont="1" applyBorder="1" applyAlignment="1" applyProtection="1">
      <alignment horizontal="center" vertical="center"/>
      <protection hidden="1"/>
    </xf>
    <xf numFmtId="0" fontId="10" fillId="0" borderId="14" xfId="0" applyFont="1" applyBorder="1" applyAlignment="1" applyProtection="1">
      <alignment horizontal="center" vertical="center"/>
      <protection hidden="1"/>
    </xf>
    <xf numFmtId="0" fontId="10" fillId="0" borderId="70" xfId="0" applyNumberFormat="1" applyFont="1" applyBorder="1" applyAlignment="1" applyProtection="1">
      <alignment horizontal="center" vertical="center"/>
      <protection hidden="1"/>
    </xf>
    <xf numFmtId="0" fontId="10" fillId="0" borderId="74" xfId="0" applyNumberFormat="1" applyFont="1" applyBorder="1" applyAlignment="1" applyProtection="1">
      <alignment horizontal="center" vertical="center"/>
      <protection hidden="1"/>
    </xf>
    <xf numFmtId="0" fontId="10" fillId="0" borderId="70" xfId="0" applyFont="1" applyFill="1" applyBorder="1" applyAlignment="1" applyProtection="1">
      <alignment horizontal="center" vertical="center" shrinkToFit="1"/>
      <protection hidden="1"/>
    </xf>
    <xf numFmtId="0" fontId="10" fillId="0" borderId="74" xfId="0" applyFont="1" applyFill="1" applyBorder="1" applyAlignment="1" applyProtection="1">
      <alignment horizontal="center" vertical="center" shrinkToFit="1"/>
      <protection hidden="1"/>
    </xf>
    <xf numFmtId="0" fontId="1" fillId="0" borderId="71" xfId="0" applyNumberFormat="1" applyFont="1" applyBorder="1" applyAlignment="1" applyProtection="1">
      <alignment horizontal="center" vertical="center"/>
      <protection hidden="1"/>
    </xf>
    <xf numFmtId="0" fontId="1" fillId="0" borderId="91" xfId="0" applyNumberFormat="1" applyFont="1" applyBorder="1" applyAlignment="1" applyProtection="1">
      <alignment horizontal="center" vertical="center"/>
      <protection hidden="1"/>
    </xf>
    <xf numFmtId="0" fontId="10" fillId="0" borderId="116" xfId="0" applyNumberFormat="1" applyFont="1" applyBorder="1" applyAlignment="1" applyProtection="1">
      <alignment horizontal="center" vertical="center"/>
      <protection hidden="1"/>
    </xf>
    <xf numFmtId="0" fontId="10" fillId="0" borderId="10" xfId="0" applyNumberFormat="1" applyFont="1" applyBorder="1" applyAlignment="1" applyProtection="1">
      <alignment horizontal="center" vertical="center"/>
      <protection hidden="1"/>
    </xf>
    <xf numFmtId="0" fontId="11" fillId="0" borderId="10" xfId="0" applyNumberFormat="1" applyFont="1" applyBorder="1" applyAlignment="1" applyProtection="1">
      <alignment horizontal="center" vertical="center"/>
      <protection hidden="1"/>
    </xf>
    <xf numFmtId="3" fontId="5" fillId="0" borderId="88" xfId="0" applyNumberFormat="1" applyFont="1" applyBorder="1" applyAlignment="1" applyProtection="1">
      <alignment horizontal="left" vertical="center"/>
      <protection hidden="1"/>
    </xf>
    <xf numFmtId="3" fontId="5" fillId="0" borderId="113" xfId="0" applyNumberFormat="1" applyFont="1" applyBorder="1" applyAlignment="1" applyProtection="1">
      <alignment horizontal="left" vertical="center"/>
      <protection hidden="1"/>
    </xf>
    <xf numFmtId="3" fontId="5" fillId="0" borderId="23" xfId="0" applyNumberFormat="1" applyFont="1" applyBorder="1" applyAlignment="1" applyProtection="1">
      <alignment horizontal="left" vertical="center"/>
      <protection hidden="1"/>
    </xf>
    <xf numFmtId="0" fontId="5" fillId="0" borderId="54" xfId="0" applyNumberFormat="1" applyFont="1" applyFill="1" applyBorder="1" applyAlignment="1" applyProtection="1">
      <alignment horizontal="left" vertical="center"/>
      <protection locked="0"/>
    </xf>
    <xf numFmtId="164" fontId="5" fillId="0" borderId="110" xfId="0" applyNumberFormat="1" applyFont="1" applyBorder="1" applyAlignment="1" applyProtection="1">
      <alignment vertical="center"/>
      <protection hidden="1"/>
    </xf>
    <xf numFmtId="164" fontId="5" fillId="0" borderId="130" xfId="0" applyNumberFormat="1" applyFont="1" applyBorder="1" applyAlignment="1" applyProtection="1">
      <alignment vertical="center"/>
      <protection hidden="1"/>
    </xf>
    <xf numFmtId="49" fontId="1" fillId="0" borderId="68" xfId="0" applyNumberFormat="1" applyFont="1" applyBorder="1" applyAlignment="1" applyProtection="1">
      <alignment/>
      <protection locked="0"/>
    </xf>
    <xf numFmtId="49" fontId="1" fillId="0" borderId="98" xfId="0" applyNumberFormat="1" applyFont="1" applyBorder="1" applyAlignment="1" applyProtection="1">
      <alignment/>
      <protection locked="0"/>
    </xf>
    <xf numFmtId="49" fontId="1" fillId="0" borderId="29" xfId="0" applyNumberFormat="1" applyFont="1" applyBorder="1" applyAlignment="1" applyProtection="1">
      <alignment/>
      <protection locked="0"/>
    </xf>
    <xf numFmtId="49" fontId="1" fillId="0" borderId="88" xfId="0" applyNumberFormat="1" applyFont="1" applyBorder="1" applyAlignment="1" applyProtection="1">
      <alignment/>
      <protection locked="0"/>
    </xf>
    <xf numFmtId="49" fontId="1" fillId="0" borderId="113" xfId="0" applyNumberFormat="1" applyFont="1" applyBorder="1" applyAlignment="1" applyProtection="1">
      <alignment/>
      <protection locked="0"/>
    </xf>
    <xf numFmtId="49" fontId="1" fillId="0" borderId="122" xfId="0" applyNumberFormat="1" applyFont="1" applyBorder="1" applyAlignment="1" applyProtection="1">
      <alignment/>
      <protection locked="0"/>
    </xf>
    <xf numFmtId="49" fontId="1" fillId="0" borderId="89" xfId="0" applyNumberFormat="1" applyFont="1" applyBorder="1" applyAlignment="1" applyProtection="1">
      <alignment/>
      <protection locked="0"/>
    </xf>
    <xf numFmtId="49" fontId="1" fillId="0" borderId="90" xfId="0" applyNumberFormat="1" applyFont="1" applyBorder="1" applyAlignment="1" applyProtection="1">
      <alignment/>
      <protection locked="0"/>
    </xf>
    <xf numFmtId="49" fontId="1" fillId="0" borderId="131" xfId="0" applyNumberFormat="1" applyFont="1" applyBorder="1" applyAlignment="1" applyProtection="1">
      <alignment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68" xfId="0" applyFont="1" applyFill="1" applyBorder="1" applyAlignment="1" applyProtection="1">
      <alignment horizontal="center" vertical="center"/>
      <protection hidden="1"/>
    </xf>
    <xf numFmtId="0" fontId="10" fillId="0" borderId="14" xfId="0" applyFont="1" applyFill="1" applyBorder="1" applyAlignment="1" applyProtection="1">
      <alignment horizontal="center" vertical="center"/>
      <protection hidden="1"/>
    </xf>
    <xf numFmtId="3" fontId="5" fillId="0" borderId="117" xfId="0" applyNumberFormat="1" applyFont="1" applyBorder="1" applyAlignment="1" applyProtection="1">
      <alignment horizontal="left" vertical="center"/>
      <protection hidden="1"/>
    </xf>
    <xf numFmtId="3" fontId="5" fillId="0" borderId="96" xfId="0" applyNumberFormat="1" applyFont="1" applyBorder="1" applyAlignment="1" applyProtection="1">
      <alignment horizontal="left" vertical="center"/>
      <protection hidden="1"/>
    </xf>
    <xf numFmtId="3" fontId="5" fillId="0" borderId="97" xfId="0" applyNumberFormat="1" applyFont="1" applyBorder="1" applyAlignment="1" applyProtection="1">
      <alignment horizontal="left" vertical="center"/>
      <protection hidden="1"/>
    </xf>
    <xf numFmtId="164" fontId="5" fillId="0" borderId="111" xfId="0" applyNumberFormat="1" applyFont="1" applyBorder="1" applyAlignment="1" applyProtection="1">
      <alignment horizontal="left" vertical="center"/>
      <protection locked="0"/>
    </xf>
    <xf numFmtId="0" fontId="1" fillId="0" borderId="72" xfId="0" applyNumberFormat="1" applyFont="1" applyBorder="1" applyAlignment="1" applyProtection="1">
      <alignment horizontal="center" vertical="center"/>
      <protection hidden="1"/>
    </xf>
    <xf numFmtId="2" fontId="10" fillId="0" borderId="98" xfId="0" applyNumberFormat="1" applyFont="1" applyFill="1" applyBorder="1" applyAlignment="1" applyProtection="1">
      <alignment horizontal="center" vertical="center"/>
      <protection locked="0"/>
    </xf>
    <xf numFmtId="2" fontId="10" fillId="0" borderId="55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59" xfId="0" applyFont="1" applyFill="1" applyBorder="1" applyAlignment="1" applyProtection="1">
      <alignment horizontal="center"/>
      <protection locked="0"/>
    </xf>
    <xf numFmtId="0" fontId="5" fillId="34" borderId="113" xfId="0" applyNumberFormat="1" applyFont="1" applyFill="1" applyBorder="1" applyAlignment="1" applyProtection="1">
      <alignment horizontal="left" vertical="center"/>
      <protection locked="0"/>
    </xf>
    <xf numFmtId="0" fontId="5" fillId="34" borderId="54" xfId="0" applyNumberFormat="1" applyFont="1" applyFill="1" applyBorder="1" applyAlignment="1" applyProtection="1">
      <alignment horizontal="left" vertical="center"/>
      <protection locked="0"/>
    </xf>
    <xf numFmtId="49" fontId="5" fillId="34" borderId="89" xfId="0" applyNumberFormat="1" applyFont="1" applyFill="1" applyBorder="1" applyAlignment="1" applyProtection="1">
      <alignment vertical="center"/>
      <protection locked="0"/>
    </xf>
    <xf numFmtId="49" fontId="5" fillId="34" borderId="131" xfId="0" applyNumberFormat="1" applyFont="1" applyFill="1" applyBorder="1" applyAlignment="1" applyProtection="1">
      <alignment vertical="center"/>
      <protection locked="0"/>
    </xf>
    <xf numFmtId="175" fontId="5" fillId="34" borderId="109" xfId="0" applyNumberFormat="1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color indexed="9"/>
      </font>
    </dxf>
    <dxf/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28575</xdr:colOff>
      <xdr:row>0</xdr:row>
      <xdr:rowOff>38100</xdr:rowOff>
    </xdr:from>
    <xdr:to>
      <xdr:col>24</xdr:col>
      <xdr:colOff>333375</xdr:colOff>
      <xdr:row>1</xdr:row>
      <xdr:rowOff>123825</xdr:rowOff>
    </xdr:to>
    <xdr:pic>
      <xdr:nvPicPr>
        <xdr:cNvPr id="1" name="Picture 684" descr="Riegl680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38100"/>
          <a:ext cx="3048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2" name="Text Box 392"/>
        <xdr:cNvSpPr txBox="1">
          <a:spLocks noChangeArrowheads="1"/>
        </xdr:cNvSpPr>
      </xdr:nvSpPr>
      <xdr:spPr>
        <a:xfrm>
          <a:off x="0" y="308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64008" tIns="0" rIns="0" bIns="0" vert="wordArtVertRtl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</a:rPr>
            <a:t>ADS 40</a:t>
          </a:r>
        </a:p>
      </xdr:txBody>
    </xdr:sp>
    <xdr:clientData/>
  </xdr:twoCellAnchor>
  <xdr:twoCellAnchor editAs="oneCell">
    <xdr:from>
      <xdr:col>1</xdr:col>
      <xdr:colOff>57150</xdr:colOff>
      <xdr:row>0</xdr:row>
      <xdr:rowOff>28575</xdr:rowOff>
    </xdr:from>
    <xdr:to>
      <xdr:col>8</xdr:col>
      <xdr:colOff>200025</xdr:colOff>
      <xdr:row>4</xdr:row>
      <xdr:rowOff>142875</xdr:rowOff>
    </xdr:to>
    <xdr:pic>
      <xdr:nvPicPr>
        <xdr:cNvPr id="3" name="Picture 462" descr="das_logo_web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" y="28575"/>
          <a:ext cx="26574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28575</xdr:rowOff>
    </xdr:from>
    <xdr:to>
      <xdr:col>7</xdr:col>
      <xdr:colOff>514350</xdr:colOff>
      <xdr:row>4</xdr:row>
      <xdr:rowOff>161925</xdr:rowOff>
    </xdr:to>
    <xdr:pic>
      <xdr:nvPicPr>
        <xdr:cNvPr id="4" name="Picture 580" descr="LOG_Fugro-EarthData" hidden="1"/>
        <xdr:cNvPicPr preferRelativeResize="1">
          <a:picLocks noChangeAspect="1"/>
        </xdr:cNvPicPr>
      </xdr:nvPicPr>
      <xdr:blipFill>
        <a:blip r:embed="rId3"/>
        <a:srcRect l="344" b="17857"/>
        <a:stretch>
          <a:fillRect/>
        </a:stretch>
      </xdr:blipFill>
      <xdr:spPr>
        <a:xfrm>
          <a:off x="38100" y="28575"/>
          <a:ext cx="3152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85725</xdr:rowOff>
    </xdr:from>
    <xdr:to>
      <xdr:col>7</xdr:col>
      <xdr:colOff>428625</xdr:colOff>
      <xdr:row>4</xdr:row>
      <xdr:rowOff>133350</xdr:rowOff>
    </xdr:to>
    <xdr:pic>
      <xdr:nvPicPr>
        <xdr:cNvPr id="5" name="Picture 68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85725"/>
          <a:ext cx="30765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</xdr:row>
      <xdr:rowOff>28575</xdr:rowOff>
    </xdr:from>
    <xdr:to>
      <xdr:col>7</xdr:col>
      <xdr:colOff>476250</xdr:colOff>
      <xdr:row>4</xdr:row>
      <xdr:rowOff>133350</xdr:rowOff>
    </xdr:to>
    <xdr:pic>
      <xdr:nvPicPr>
        <xdr:cNvPr id="6" name="Picture 698" descr="Fugro Geospatial 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" y="171450"/>
          <a:ext cx="31432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47625</xdr:colOff>
      <xdr:row>4</xdr:row>
      <xdr:rowOff>142875</xdr:rowOff>
    </xdr:to>
    <xdr:pic>
      <xdr:nvPicPr>
        <xdr:cNvPr id="7" name="Picture 723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0"/>
          <a:ext cx="27241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38100</xdr:rowOff>
    </xdr:from>
    <xdr:to>
      <xdr:col>8</xdr:col>
      <xdr:colOff>19050</xdr:colOff>
      <xdr:row>4</xdr:row>
      <xdr:rowOff>152400</xdr:rowOff>
    </xdr:to>
    <xdr:pic>
      <xdr:nvPicPr>
        <xdr:cNvPr id="1" name="Picture 19" descr="LOG_Fugro-EarthData" hidden="1"/>
        <xdr:cNvPicPr preferRelativeResize="1">
          <a:picLocks noChangeAspect="1"/>
        </xdr:cNvPicPr>
      </xdr:nvPicPr>
      <xdr:blipFill>
        <a:blip r:embed="rId1"/>
        <a:srcRect t="1176" b="18823"/>
        <a:stretch>
          <a:fillRect/>
        </a:stretch>
      </xdr:blipFill>
      <xdr:spPr>
        <a:xfrm>
          <a:off x="28575" y="38100"/>
          <a:ext cx="31527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28575</xdr:rowOff>
    </xdr:from>
    <xdr:to>
      <xdr:col>5</xdr:col>
      <xdr:colOff>95250</xdr:colOff>
      <xdr:row>3</xdr:row>
      <xdr:rowOff>114300</xdr:rowOff>
    </xdr:to>
    <xdr:pic>
      <xdr:nvPicPr>
        <xdr:cNvPr id="2" name="Picture 14" descr="das_logo_web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28575"/>
          <a:ext cx="2066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76200</xdr:rowOff>
    </xdr:from>
    <xdr:to>
      <xdr:col>7</xdr:col>
      <xdr:colOff>438150</xdr:colOff>
      <xdr:row>4</xdr:row>
      <xdr:rowOff>123825</xdr:rowOff>
    </xdr:to>
    <xdr:pic>
      <xdr:nvPicPr>
        <xdr:cNvPr id="3" name="Picture 2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76200"/>
          <a:ext cx="30765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57150</xdr:rowOff>
    </xdr:from>
    <xdr:to>
      <xdr:col>10</xdr:col>
      <xdr:colOff>47625</xdr:colOff>
      <xdr:row>4</xdr:row>
      <xdr:rowOff>142875</xdr:rowOff>
    </xdr:to>
    <xdr:pic>
      <xdr:nvPicPr>
        <xdr:cNvPr id="4" name="Picture 27" descr="Fugro Geospatial 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57150"/>
          <a:ext cx="37719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304800</xdr:colOff>
      <xdr:row>4</xdr:row>
      <xdr:rowOff>133350</xdr:rowOff>
    </xdr:to>
    <xdr:pic>
      <xdr:nvPicPr>
        <xdr:cNvPr id="5" name="Picture 29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26574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E38"/>
  <sheetViews>
    <sheetView showGridLines="0" showRowColHeaders="0" tabSelected="1" zoomScale="90" zoomScaleNormal="90" zoomScaleSheetLayoutView="95" zoomScalePageLayoutView="0" workbookViewId="0" topLeftCell="A1">
      <pane ySplit="13" topLeftCell="A20" activePane="bottomLeft" state="frozen"/>
      <selection pane="topLeft" activeCell="A1" sqref="A1"/>
      <selection pane="bottomLeft" activeCell="P29" sqref="P29:Y29"/>
    </sheetView>
  </sheetViews>
  <sheetFormatPr defaultColWidth="6.7109375" defaultRowHeight="12.75"/>
  <cols>
    <col min="1" max="1" width="10.421875" style="1" customWidth="1"/>
    <col min="2" max="2" width="4.421875" style="1" customWidth="1"/>
    <col min="3" max="3" width="6.00390625" style="1" customWidth="1"/>
    <col min="4" max="4" width="4.7109375" style="1" customWidth="1"/>
    <col min="5" max="7" width="4.8515625" style="1" customWidth="1"/>
    <col min="8" max="8" width="8.00390625" style="2" customWidth="1"/>
    <col min="9" max="9" width="4.140625" style="1" customWidth="1"/>
    <col min="10" max="10" width="4.00390625" style="1" customWidth="1"/>
    <col min="11" max="12" width="4.28125" style="1" customWidth="1"/>
    <col min="13" max="13" width="2.7109375" style="1" customWidth="1"/>
    <col min="14" max="15" width="6.7109375" style="1" customWidth="1"/>
    <col min="16" max="16" width="3.28125" style="1" customWidth="1"/>
    <col min="17" max="17" width="3.7109375" style="1" customWidth="1"/>
    <col min="18" max="18" width="3.8515625" style="1" customWidth="1"/>
    <col min="19" max="19" width="4.00390625" style="1" customWidth="1"/>
    <col min="20" max="20" width="7.140625" style="1" customWidth="1"/>
    <col min="21" max="21" width="5.7109375" style="1" customWidth="1"/>
    <col min="22" max="22" width="5.8515625" style="1" customWidth="1"/>
    <col min="23" max="23" width="12.421875" style="1" customWidth="1"/>
    <col min="24" max="24" width="2.8515625" style="1" customWidth="1"/>
    <col min="25" max="25" width="8.00390625" style="1" customWidth="1"/>
    <col min="26" max="26" width="4.00390625" style="1" customWidth="1"/>
    <col min="27" max="27" width="5.28125" style="1" customWidth="1"/>
    <col min="28" max="28" width="7.8515625" style="1" customWidth="1"/>
    <col min="29" max="29" width="6.7109375" style="1" customWidth="1"/>
    <col min="30" max="30" width="8.28125" style="1" customWidth="1"/>
    <col min="31" max="31" width="7.8515625" style="1" customWidth="1"/>
    <col min="32" max="16384" width="6.7109375" style="1" customWidth="1"/>
  </cols>
  <sheetData>
    <row r="1" spans="1:31" ht="11.25" customHeight="1">
      <c r="A1" s="61" t="s">
        <v>74</v>
      </c>
      <c r="B1" s="140">
        <f>AC1</f>
        <v>16.1</v>
      </c>
      <c r="C1" s="128" t="s">
        <v>75</v>
      </c>
      <c r="D1" s="350" t="s">
        <v>87</v>
      </c>
      <c r="E1" s="350"/>
      <c r="F1" s="350"/>
      <c r="G1" s="350"/>
      <c r="H1" s="3"/>
      <c r="I1" s="141">
        <f>B1</f>
        <v>16.1</v>
      </c>
      <c r="J1" s="309" t="s">
        <v>34</v>
      </c>
      <c r="K1" s="309"/>
      <c r="L1" s="309"/>
      <c r="M1" s="309"/>
      <c r="N1" s="310"/>
      <c r="O1" s="329" t="s">
        <v>35</v>
      </c>
      <c r="P1" s="309"/>
      <c r="Q1" s="309"/>
      <c r="R1" s="309"/>
      <c r="S1" s="310"/>
      <c r="T1" s="74" t="s">
        <v>8</v>
      </c>
      <c r="U1" s="108" t="s">
        <v>8</v>
      </c>
      <c r="V1" s="109" t="s">
        <v>32</v>
      </c>
      <c r="W1" s="378"/>
      <c r="X1" s="379"/>
      <c r="Y1" s="372" t="s">
        <v>84</v>
      </c>
      <c r="Z1" s="373"/>
      <c r="AA1" s="373"/>
      <c r="AB1" s="178" t="s">
        <v>98</v>
      </c>
      <c r="AC1" s="178">
        <v>16.1</v>
      </c>
      <c r="AD1" s="179" t="s">
        <v>69</v>
      </c>
      <c r="AE1" s="180">
        <v>42416</v>
      </c>
    </row>
    <row r="2" spans="2:31" ht="13.5" customHeight="1" thickBot="1">
      <c r="B2" s="3"/>
      <c r="C2" s="3"/>
      <c r="D2" s="3"/>
      <c r="E2" s="3"/>
      <c r="F2" s="3"/>
      <c r="G2" s="3"/>
      <c r="H2" s="3"/>
      <c r="I2" s="110"/>
      <c r="J2" s="317" t="s">
        <v>60</v>
      </c>
      <c r="K2" s="318"/>
      <c r="L2" s="323" t="s">
        <v>33</v>
      </c>
      <c r="M2" s="324"/>
      <c r="N2" s="103" t="s">
        <v>32</v>
      </c>
      <c r="O2" s="104" t="s">
        <v>60</v>
      </c>
      <c r="P2" s="323" t="s">
        <v>33</v>
      </c>
      <c r="Q2" s="324"/>
      <c r="R2" s="334" t="s">
        <v>32</v>
      </c>
      <c r="S2" s="335"/>
      <c r="T2" s="105" t="s">
        <v>7</v>
      </c>
      <c r="U2" s="106" t="s">
        <v>36</v>
      </c>
      <c r="V2" s="107" t="s">
        <v>36</v>
      </c>
      <c r="W2" s="380" t="s">
        <v>94</v>
      </c>
      <c r="X2" s="381"/>
      <c r="Y2" s="372"/>
      <c r="Z2" s="373"/>
      <c r="AA2" s="373"/>
      <c r="AB2" s="181" t="s">
        <v>70</v>
      </c>
      <c r="AC2" s="182" t="s">
        <v>71</v>
      </c>
      <c r="AD2" s="182" t="s">
        <v>56</v>
      </c>
      <c r="AE2" s="182" t="s">
        <v>57</v>
      </c>
    </row>
    <row r="3" spans="2:27" ht="13.5" customHeight="1" thickTop="1">
      <c r="B3" s="3"/>
      <c r="C3" s="3"/>
      <c r="D3" s="3"/>
      <c r="E3" s="3"/>
      <c r="F3" s="3"/>
      <c r="G3" s="3"/>
      <c r="H3" s="3"/>
      <c r="I3" s="111">
        <v>1</v>
      </c>
      <c r="J3" s="311" t="s">
        <v>100</v>
      </c>
      <c r="K3" s="312"/>
      <c r="L3" s="325">
        <v>0.5652777777777778</v>
      </c>
      <c r="M3" s="326"/>
      <c r="N3" s="206">
        <v>256.2</v>
      </c>
      <c r="O3" s="14" t="s">
        <v>100</v>
      </c>
      <c r="P3" s="325">
        <v>0.8381944444444445</v>
      </c>
      <c r="Q3" s="326"/>
      <c r="R3" s="330">
        <v>262.7</v>
      </c>
      <c r="S3" s="331"/>
      <c r="T3" s="21">
        <f>IF(P3="","",IF(P3&lt;L3,P3+1,P3)-L3)</f>
        <v>0.2729166666666667</v>
      </c>
      <c r="U3" s="172">
        <f>IF(T3="","",(INT(((INT(T3*1440+1/60))+7)/15)*15)/60)</f>
        <v>6.5</v>
      </c>
      <c r="V3" s="51">
        <f>IF(R3="","",R3-N3)</f>
        <v>6.5</v>
      </c>
      <c r="W3" s="382" t="s">
        <v>101</v>
      </c>
      <c r="X3" s="383"/>
      <c r="Y3" s="374" t="s">
        <v>99</v>
      </c>
      <c r="Z3" s="375"/>
      <c r="AA3" s="375"/>
    </row>
    <row r="4" spans="2:30" ht="13.5" customHeight="1">
      <c r="B4" s="3"/>
      <c r="C4" s="3"/>
      <c r="D4" s="3"/>
      <c r="E4" s="3"/>
      <c r="F4" s="3"/>
      <c r="G4" s="3"/>
      <c r="H4" s="3"/>
      <c r="I4" s="19">
        <v>2</v>
      </c>
      <c r="J4" s="313"/>
      <c r="K4" s="314"/>
      <c r="L4" s="327"/>
      <c r="M4" s="328"/>
      <c r="N4" s="34"/>
      <c r="O4" s="22"/>
      <c r="P4" s="327"/>
      <c r="Q4" s="328"/>
      <c r="R4" s="332"/>
      <c r="S4" s="333"/>
      <c r="T4" s="21">
        <f>IF(P4="","",IF(P4&lt;L4,P4+1,P4)-L4)</f>
      </c>
      <c r="U4" s="172">
        <f>IF(T4="","",(INT(((INT(T4*1440+1/60))+7)/15)*15)/60)</f>
      </c>
      <c r="V4" s="51">
        <f>IF(R4="","",R4-N4)</f>
      </c>
      <c r="W4" s="358"/>
      <c r="X4" s="359"/>
      <c r="Y4" s="374"/>
      <c r="Z4" s="375"/>
      <c r="AA4" s="375"/>
      <c r="AC4" s="3"/>
      <c r="AD4" s="3"/>
    </row>
    <row r="5" spans="2:30" ht="13.5" customHeight="1" thickBot="1">
      <c r="B5" s="5"/>
      <c r="C5" s="5"/>
      <c r="D5" s="5"/>
      <c r="E5" s="5"/>
      <c r="F5" s="5"/>
      <c r="G5" s="5"/>
      <c r="H5" s="6"/>
      <c r="I5" s="20">
        <v>3</v>
      </c>
      <c r="J5" s="315"/>
      <c r="K5" s="316"/>
      <c r="L5" s="319"/>
      <c r="M5" s="320"/>
      <c r="N5" s="35"/>
      <c r="O5" s="23"/>
      <c r="P5" s="319"/>
      <c r="Q5" s="320"/>
      <c r="R5" s="321"/>
      <c r="S5" s="322"/>
      <c r="T5" s="21">
        <f>IF(P5="","",IF(P5&lt;L5,P5+1,P5)-L5)</f>
      </c>
      <c r="U5" s="172">
        <f>IF(T5="","",(INT(((INT(T5*1440+1/60))+7)/15)*15)/60)</f>
      </c>
      <c r="V5" s="51">
        <f>IF(R5="","",R5-N5)</f>
      </c>
      <c r="W5" s="360"/>
      <c r="X5" s="361"/>
      <c r="Y5" s="376" t="s">
        <v>98</v>
      </c>
      <c r="Z5" s="377"/>
      <c r="AA5" s="377"/>
      <c r="AB5" s="3"/>
      <c r="AC5" s="3"/>
      <c r="AD5" s="3"/>
    </row>
    <row r="6" spans="1:30" ht="10.5" customHeight="1">
      <c r="A6" s="297" t="s">
        <v>91</v>
      </c>
      <c r="B6" s="298"/>
      <c r="C6" s="277" t="s">
        <v>6</v>
      </c>
      <c r="D6" s="278"/>
      <c r="E6" s="278"/>
      <c r="F6" s="278"/>
      <c r="G6" s="279"/>
      <c r="H6" s="277" t="s">
        <v>2</v>
      </c>
      <c r="I6" s="278"/>
      <c r="J6" s="279"/>
      <c r="K6" s="277" t="s">
        <v>37</v>
      </c>
      <c r="L6" s="279"/>
      <c r="M6" s="277" t="s">
        <v>38</v>
      </c>
      <c r="N6" s="279"/>
      <c r="P6" s="277"/>
      <c r="Q6" s="278"/>
      <c r="R6" s="279"/>
      <c r="S6" s="277"/>
      <c r="T6" s="279"/>
      <c r="U6" s="388" t="s">
        <v>46</v>
      </c>
      <c r="V6" s="389"/>
      <c r="W6" s="176" t="s">
        <v>42</v>
      </c>
      <c r="X6" s="277" t="s">
        <v>81</v>
      </c>
      <c r="Y6" s="278"/>
      <c r="Z6" s="278"/>
      <c r="AA6" s="384"/>
      <c r="AB6" s="3"/>
      <c r="AC6" s="40"/>
      <c r="AD6" s="40"/>
    </row>
    <row r="7" spans="1:30" ht="15.75" customHeight="1">
      <c r="A7" s="299" t="s">
        <v>107</v>
      </c>
      <c r="B7" s="294"/>
      <c r="C7" s="300" t="s">
        <v>106</v>
      </c>
      <c r="D7" s="301"/>
      <c r="E7" s="301"/>
      <c r="F7" s="301"/>
      <c r="G7" s="302"/>
      <c r="H7" s="280" t="s">
        <v>102</v>
      </c>
      <c r="I7" s="281"/>
      <c r="J7" s="282"/>
      <c r="K7" s="303">
        <v>165</v>
      </c>
      <c r="L7" s="304"/>
      <c r="M7" s="295" t="s">
        <v>105</v>
      </c>
      <c r="N7" s="296"/>
      <c r="P7" s="339"/>
      <c r="Q7" s="367"/>
      <c r="R7" s="340"/>
      <c r="S7" s="339"/>
      <c r="T7" s="340"/>
      <c r="U7" s="59">
        <v>8</v>
      </c>
      <c r="V7" s="60">
        <v>12</v>
      </c>
      <c r="W7" s="139" t="s">
        <v>122</v>
      </c>
      <c r="X7" s="385" t="s">
        <v>121</v>
      </c>
      <c r="Y7" s="386"/>
      <c r="Z7" s="386"/>
      <c r="AA7" s="387"/>
      <c r="AB7" s="9"/>
      <c r="AC7" s="3"/>
      <c r="AD7" s="3"/>
    </row>
    <row r="8" spans="1:30" ht="10.5" customHeight="1">
      <c r="A8" s="353" t="s">
        <v>30</v>
      </c>
      <c r="B8" s="283"/>
      <c r="C8" s="265" t="s">
        <v>0</v>
      </c>
      <c r="D8" s="283"/>
      <c r="E8" s="44" t="s">
        <v>65</v>
      </c>
      <c r="F8" s="307" t="s">
        <v>25</v>
      </c>
      <c r="G8" s="308"/>
      <c r="H8" s="265" t="s">
        <v>3</v>
      </c>
      <c r="I8" s="266"/>
      <c r="J8" s="283"/>
      <c r="K8" s="307" t="s">
        <v>31</v>
      </c>
      <c r="L8" s="308"/>
      <c r="M8" s="289" t="s">
        <v>26</v>
      </c>
      <c r="N8" s="290"/>
      <c r="O8" s="291"/>
      <c r="P8" s="289" t="s">
        <v>97</v>
      </c>
      <c r="Q8" s="290"/>
      <c r="R8" s="291"/>
      <c r="S8" s="265"/>
      <c r="T8" s="283"/>
      <c r="U8" s="365" t="s">
        <v>45</v>
      </c>
      <c r="V8" s="366"/>
      <c r="W8" s="176" t="s">
        <v>43</v>
      </c>
      <c r="X8" s="271" t="s">
        <v>11</v>
      </c>
      <c r="Y8" s="272"/>
      <c r="Z8" s="272"/>
      <c r="AA8" s="390"/>
      <c r="AB8" s="3"/>
      <c r="AC8" s="40"/>
      <c r="AD8" s="40"/>
    </row>
    <row r="9" spans="1:30" ht="16.5" customHeight="1">
      <c r="A9" s="351">
        <v>42690</v>
      </c>
      <c r="B9" s="352"/>
      <c r="C9" s="354" t="str">
        <f>IF(ISBLANK(A9)," ",CONCATENATE(TEXT(MOD(YEAR(A9),100),"00"),"-",TEXT(INT(A9)+1-DATEVALUE(CONCATENATE("1-Jan-",YEAR(A9))),"000")))</f>
        <v>16-321</v>
      </c>
      <c r="D9" s="355"/>
      <c r="E9" s="56">
        <v>6</v>
      </c>
      <c r="F9" s="305" t="s">
        <v>74</v>
      </c>
      <c r="G9" s="306"/>
      <c r="H9" s="280" t="s">
        <v>103</v>
      </c>
      <c r="I9" s="281"/>
      <c r="J9" s="282"/>
      <c r="K9" s="343" t="s">
        <v>108</v>
      </c>
      <c r="L9" s="344"/>
      <c r="M9" s="292" t="s">
        <v>108</v>
      </c>
      <c r="N9" s="293"/>
      <c r="O9" s="294"/>
      <c r="P9" s="292" t="s">
        <v>116</v>
      </c>
      <c r="Q9" s="293"/>
      <c r="R9" s="294"/>
      <c r="S9" s="368" t="s">
        <v>47</v>
      </c>
      <c r="T9" s="369"/>
      <c r="U9" s="57">
        <v>2</v>
      </c>
      <c r="V9" s="58">
        <v>4</v>
      </c>
      <c r="W9" s="139" t="s">
        <v>123</v>
      </c>
      <c r="X9" s="391" t="s">
        <v>47</v>
      </c>
      <c r="Y9" s="392"/>
      <c r="Z9" s="392"/>
      <c r="AA9" s="393"/>
      <c r="AB9" s="256"/>
      <c r="AC9" s="256"/>
      <c r="AD9" s="256"/>
    </row>
    <row r="10" spans="1:30" ht="10.5" customHeight="1">
      <c r="A10" s="271" t="s">
        <v>90</v>
      </c>
      <c r="B10" s="272"/>
      <c r="C10" s="272"/>
      <c r="D10" s="272"/>
      <c r="E10" s="273"/>
      <c r="F10" s="271" t="s">
        <v>4</v>
      </c>
      <c r="G10" s="273"/>
      <c r="H10" s="42" t="s">
        <v>12</v>
      </c>
      <c r="I10" s="265" t="s">
        <v>1</v>
      </c>
      <c r="J10" s="283"/>
      <c r="K10" s="159" t="s">
        <v>17</v>
      </c>
      <c r="L10" s="345" t="s">
        <v>88</v>
      </c>
      <c r="M10" s="346"/>
      <c r="N10" s="41" t="s">
        <v>21</v>
      </c>
      <c r="O10" s="41" t="s">
        <v>40</v>
      </c>
      <c r="P10" s="265" t="s">
        <v>73</v>
      </c>
      <c r="Q10" s="266"/>
      <c r="R10" s="283"/>
      <c r="S10" s="165" t="s">
        <v>72</v>
      </c>
      <c r="T10" s="135" t="s">
        <v>68</v>
      </c>
      <c r="U10" s="257" t="s">
        <v>41</v>
      </c>
      <c r="V10" s="258"/>
      <c r="W10" s="176" t="s">
        <v>83</v>
      </c>
      <c r="X10" s="265" t="s">
        <v>66</v>
      </c>
      <c r="Y10" s="266"/>
      <c r="Z10" s="266"/>
      <c r="AA10" s="267"/>
      <c r="AB10" s="3"/>
      <c r="AC10" s="40"/>
      <c r="AD10" s="40"/>
    </row>
    <row r="11" spans="1:30" ht="15.75" customHeight="1" thickBot="1">
      <c r="A11" s="268" t="s">
        <v>117</v>
      </c>
      <c r="B11" s="269"/>
      <c r="C11" s="269"/>
      <c r="D11" s="269"/>
      <c r="E11" s="270"/>
      <c r="F11" s="356" t="s">
        <v>104</v>
      </c>
      <c r="G11" s="357"/>
      <c r="H11" s="54" t="s">
        <v>100</v>
      </c>
      <c r="I11" s="341" t="s">
        <v>109</v>
      </c>
      <c r="J11" s="342"/>
      <c r="K11" s="160">
        <v>-6</v>
      </c>
      <c r="L11" s="370">
        <v>3400</v>
      </c>
      <c r="M11" s="371"/>
      <c r="N11" s="142">
        <v>140</v>
      </c>
      <c r="O11" s="54">
        <v>60</v>
      </c>
      <c r="P11" s="339">
        <v>100</v>
      </c>
      <c r="Q11" s="367"/>
      <c r="R11" s="340"/>
      <c r="S11" s="55">
        <v>2</v>
      </c>
      <c r="T11" s="134">
        <v>0.604</v>
      </c>
      <c r="U11" s="207">
        <v>29.56</v>
      </c>
      <c r="V11" s="208">
        <v>29.58</v>
      </c>
      <c r="W11" s="173"/>
      <c r="X11" s="259" t="s">
        <v>47</v>
      </c>
      <c r="Y11" s="260"/>
      <c r="Z11" s="260"/>
      <c r="AA11" s="261"/>
      <c r="AB11" s="39"/>
      <c r="AC11" s="39"/>
      <c r="AD11" s="39"/>
    </row>
    <row r="12" spans="1:30" ht="10.5" customHeight="1">
      <c r="A12" s="149" t="s">
        <v>67</v>
      </c>
      <c r="B12" s="362" t="s">
        <v>82</v>
      </c>
      <c r="C12" s="363"/>
      <c r="D12" s="363"/>
      <c r="E12" s="364"/>
      <c r="F12" s="239" t="s">
        <v>44</v>
      </c>
      <c r="G12" s="240"/>
      <c r="H12" s="153" t="s">
        <v>76</v>
      </c>
      <c r="I12" s="235" t="s">
        <v>93</v>
      </c>
      <c r="J12" s="237"/>
      <c r="K12" s="235" t="s">
        <v>77</v>
      </c>
      <c r="L12" s="236"/>
      <c r="M12" s="236"/>
      <c r="N12" s="237"/>
      <c r="O12" s="238" t="s">
        <v>78</v>
      </c>
      <c r="P12" s="239"/>
      <c r="Q12" s="239"/>
      <c r="R12" s="240"/>
      <c r="S12" s="238" t="s">
        <v>79</v>
      </c>
      <c r="T12" s="239"/>
      <c r="U12" s="239"/>
      <c r="V12" s="240"/>
      <c r="W12" s="238" t="s">
        <v>2</v>
      </c>
      <c r="X12" s="239"/>
      <c r="Y12" s="240"/>
      <c r="Z12" s="238" t="s">
        <v>80</v>
      </c>
      <c r="AA12" s="264"/>
      <c r="AB12" s="39"/>
      <c r="AC12" s="39"/>
      <c r="AD12" s="39"/>
    </row>
    <row r="13" spans="1:30" ht="15.75" customHeight="1" thickBot="1">
      <c r="A13" s="150" t="s">
        <v>110</v>
      </c>
      <c r="B13" s="347" t="s">
        <v>111</v>
      </c>
      <c r="C13" s="348"/>
      <c r="D13" s="348"/>
      <c r="E13" s="349"/>
      <c r="F13" s="252" t="s">
        <v>113</v>
      </c>
      <c r="G13" s="263"/>
      <c r="H13" s="154" t="s">
        <v>113</v>
      </c>
      <c r="I13" s="284">
        <v>1.8</v>
      </c>
      <c r="J13" s="285"/>
      <c r="K13" s="244">
        <v>42690.541666666664</v>
      </c>
      <c r="L13" s="245"/>
      <c r="M13" s="245"/>
      <c r="N13" s="246"/>
      <c r="O13" s="244"/>
      <c r="P13" s="245"/>
      <c r="Q13" s="245"/>
      <c r="R13" s="246"/>
      <c r="S13" s="262"/>
      <c r="T13" s="262"/>
      <c r="U13" s="262"/>
      <c r="V13" s="263"/>
      <c r="W13" s="252" t="s">
        <v>102</v>
      </c>
      <c r="X13" s="262"/>
      <c r="Y13" s="263"/>
      <c r="Z13" s="252" t="s">
        <v>112</v>
      </c>
      <c r="AA13" s="253"/>
      <c r="AB13" s="39"/>
      <c r="AC13" s="39"/>
      <c r="AD13" s="39"/>
    </row>
    <row r="14" spans="1:29" ht="18" customHeight="1">
      <c r="A14" s="45" t="s">
        <v>23</v>
      </c>
      <c r="B14" s="286" t="s">
        <v>61</v>
      </c>
      <c r="C14" s="288"/>
      <c r="D14" s="286" t="s">
        <v>9</v>
      </c>
      <c r="E14" s="288"/>
      <c r="F14" s="286" t="s">
        <v>29</v>
      </c>
      <c r="G14" s="288"/>
      <c r="H14" s="286" t="s">
        <v>17</v>
      </c>
      <c r="I14" s="287"/>
      <c r="J14" s="288"/>
      <c r="K14" s="46" t="s">
        <v>8</v>
      </c>
      <c r="L14" s="247" t="s">
        <v>20</v>
      </c>
      <c r="M14" s="248"/>
      <c r="N14" s="47" t="s">
        <v>21</v>
      </c>
      <c r="O14" s="47" t="s">
        <v>39</v>
      </c>
      <c r="P14" s="247" t="s">
        <v>5</v>
      </c>
      <c r="Q14" s="394"/>
      <c r="R14" s="394"/>
      <c r="S14" s="394"/>
      <c r="T14" s="394"/>
      <c r="U14" s="394"/>
      <c r="V14" s="394"/>
      <c r="W14" s="394"/>
      <c r="X14" s="394"/>
      <c r="Y14" s="248"/>
      <c r="Z14" s="47" t="s">
        <v>23</v>
      </c>
      <c r="AA14" s="174"/>
      <c r="AB14" s="251" t="s">
        <v>95</v>
      </c>
      <c r="AC14" s="4"/>
    </row>
    <row r="15" spans="1:29" ht="18" customHeight="1" thickBot="1">
      <c r="A15" s="48" t="s">
        <v>27</v>
      </c>
      <c r="B15" s="136" t="s">
        <v>92</v>
      </c>
      <c r="C15" s="183" t="s">
        <v>96</v>
      </c>
      <c r="D15" s="121" t="s">
        <v>16</v>
      </c>
      <c r="E15" s="53" t="s">
        <v>18</v>
      </c>
      <c r="F15" s="121" t="s">
        <v>28</v>
      </c>
      <c r="G15" s="53" t="s">
        <v>19</v>
      </c>
      <c r="H15" s="121" t="s">
        <v>10</v>
      </c>
      <c r="I15" s="274" t="s">
        <v>19</v>
      </c>
      <c r="J15" s="255"/>
      <c r="K15" s="49" t="s">
        <v>62</v>
      </c>
      <c r="L15" s="254" t="s">
        <v>89</v>
      </c>
      <c r="M15" s="255"/>
      <c r="N15" s="50" t="s">
        <v>64</v>
      </c>
      <c r="O15" s="50" t="s">
        <v>63</v>
      </c>
      <c r="P15" s="395"/>
      <c r="Q15" s="396"/>
      <c r="R15" s="396"/>
      <c r="S15" s="396"/>
      <c r="T15" s="396"/>
      <c r="U15" s="396"/>
      <c r="V15" s="396"/>
      <c r="W15" s="396"/>
      <c r="X15" s="396"/>
      <c r="Y15" s="397"/>
      <c r="Z15" s="175" t="s">
        <v>22</v>
      </c>
      <c r="AA15" s="174" t="s">
        <v>24</v>
      </c>
      <c r="AB15" s="251"/>
      <c r="AC15" s="4"/>
    </row>
    <row r="16" spans="1:29" ht="18" customHeight="1" thickTop="1">
      <c r="A16" s="129"/>
      <c r="B16" s="36"/>
      <c r="C16" s="15"/>
      <c r="D16" s="27"/>
      <c r="E16" s="26"/>
      <c r="F16" s="30"/>
      <c r="G16" s="43"/>
      <c r="H16" s="137">
        <v>0.5701388888888889</v>
      </c>
      <c r="I16" s="275">
        <v>0.5736111111111112</v>
      </c>
      <c r="J16" s="276"/>
      <c r="K16" s="16"/>
      <c r="L16" s="249"/>
      <c r="M16" s="250"/>
      <c r="N16" s="25"/>
      <c r="O16" s="37"/>
      <c r="P16" s="398" t="s">
        <v>118</v>
      </c>
      <c r="Q16" s="399"/>
      <c r="R16" s="399"/>
      <c r="S16" s="399"/>
      <c r="T16" s="399"/>
      <c r="U16" s="399"/>
      <c r="V16" s="399"/>
      <c r="W16" s="399"/>
      <c r="X16" s="399"/>
      <c r="Y16" s="400"/>
      <c r="Z16" s="177">
        <v>11</v>
      </c>
      <c r="AA16" s="185">
        <v>1</v>
      </c>
      <c r="AB16" s="184">
        <f>IF(H16="",0,IF(I16="",0,I16-H16))</f>
        <v>0.003472222222222321</v>
      </c>
      <c r="AC16" s="4"/>
    </row>
    <row r="17" spans="1:29" ht="18" customHeight="1">
      <c r="A17" s="130"/>
      <c r="B17" s="36"/>
      <c r="C17" s="15"/>
      <c r="D17" s="30"/>
      <c r="E17" s="26"/>
      <c r="F17" s="30"/>
      <c r="G17" s="43"/>
      <c r="H17" s="138">
        <v>0.5826388888888888</v>
      </c>
      <c r="I17" s="220"/>
      <c r="J17" s="221"/>
      <c r="K17" s="16"/>
      <c r="L17" s="222"/>
      <c r="M17" s="223"/>
      <c r="N17" s="18"/>
      <c r="O17" s="38"/>
      <c r="P17" s="241" t="s">
        <v>119</v>
      </c>
      <c r="Q17" s="242"/>
      <c r="R17" s="242"/>
      <c r="S17" s="242"/>
      <c r="T17" s="242"/>
      <c r="U17" s="242"/>
      <c r="V17" s="242"/>
      <c r="W17" s="242"/>
      <c r="X17" s="242"/>
      <c r="Y17" s="243"/>
      <c r="Z17" s="32">
        <v>11</v>
      </c>
      <c r="AA17" s="33">
        <v>1</v>
      </c>
      <c r="AB17" s="184">
        <f aca="true" t="shared" si="0" ref="AB17:AB36">IF(H17="",0,IF(I17="",0,I17-H17))</f>
        <v>0</v>
      </c>
      <c r="AC17" s="4"/>
    </row>
    <row r="18" spans="1:29" ht="18" customHeight="1">
      <c r="A18" s="130" t="s">
        <v>131</v>
      </c>
      <c r="B18" s="28">
        <v>75</v>
      </c>
      <c r="C18" s="29"/>
      <c r="D18" s="30">
        <v>118</v>
      </c>
      <c r="E18" s="26">
        <v>1</v>
      </c>
      <c r="F18" s="30">
        <v>70.7</v>
      </c>
      <c r="G18" s="43">
        <v>0</v>
      </c>
      <c r="H18" s="137">
        <v>0.5875</v>
      </c>
      <c r="I18" s="220">
        <v>0.6</v>
      </c>
      <c r="J18" s="221"/>
      <c r="K18" s="16" t="s">
        <v>114</v>
      </c>
      <c r="L18" s="222">
        <v>4900</v>
      </c>
      <c r="M18" s="223"/>
      <c r="N18" s="17">
        <v>135</v>
      </c>
      <c r="O18" s="38"/>
      <c r="P18" s="336" t="s">
        <v>120</v>
      </c>
      <c r="Q18" s="337"/>
      <c r="R18" s="337"/>
      <c r="S18" s="337"/>
      <c r="T18" s="337"/>
      <c r="U18" s="337"/>
      <c r="V18" s="337"/>
      <c r="W18" s="337"/>
      <c r="X18" s="337"/>
      <c r="Y18" s="338"/>
      <c r="Z18" s="32">
        <v>11</v>
      </c>
      <c r="AA18" s="33">
        <v>1</v>
      </c>
      <c r="AB18" s="184">
        <f t="shared" si="0"/>
        <v>0.012499999999999956</v>
      </c>
      <c r="AC18" s="4"/>
    </row>
    <row r="19" spans="1:29" ht="18" customHeight="1">
      <c r="A19" s="130"/>
      <c r="B19" s="28">
        <v>74</v>
      </c>
      <c r="C19" s="29"/>
      <c r="D19" s="30">
        <v>1</v>
      </c>
      <c r="E19" s="26">
        <v>118</v>
      </c>
      <c r="F19" s="30">
        <v>0</v>
      </c>
      <c r="G19" s="43">
        <v>70.7</v>
      </c>
      <c r="H19" s="138">
        <v>0.6020833333333333</v>
      </c>
      <c r="I19" s="220">
        <v>0.6138888888888888</v>
      </c>
      <c r="J19" s="221"/>
      <c r="K19" s="16" t="s">
        <v>115</v>
      </c>
      <c r="L19" s="222">
        <v>4900</v>
      </c>
      <c r="M19" s="223"/>
      <c r="N19" s="17">
        <v>131</v>
      </c>
      <c r="O19" s="38"/>
      <c r="P19" s="336"/>
      <c r="Q19" s="337"/>
      <c r="R19" s="337"/>
      <c r="S19" s="337"/>
      <c r="T19" s="337"/>
      <c r="U19" s="337"/>
      <c r="V19" s="337"/>
      <c r="W19" s="337"/>
      <c r="X19" s="337"/>
      <c r="Y19" s="338"/>
      <c r="Z19" s="32">
        <v>10</v>
      </c>
      <c r="AA19" s="33">
        <v>1</v>
      </c>
      <c r="AB19" s="184">
        <f t="shared" si="0"/>
        <v>0.011805555555555514</v>
      </c>
      <c r="AC19" s="4"/>
    </row>
    <row r="20" spans="1:29" ht="18" customHeight="1">
      <c r="A20" s="130"/>
      <c r="B20" s="28">
        <v>73</v>
      </c>
      <c r="C20" s="29"/>
      <c r="D20" s="30">
        <v>118</v>
      </c>
      <c r="E20" s="26">
        <v>1</v>
      </c>
      <c r="F20" s="30">
        <v>70.7</v>
      </c>
      <c r="G20" s="43">
        <v>0</v>
      </c>
      <c r="H20" s="138">
        <v>0.6166666666666667</v>
      </c>
      <c r="I20" s="220">
        <v>0.6291666666666667</v>
      </c>
      <c r="J20" s="221"/>
      <c r="K20" s="16" t="s">
        <v>114</v>
      </c>
      <c r="L20" s="222">
        <v>4900</v>
      </c>
      <c r="M20" s="223"/>
      <c r="N20" s="17">
        <v>138</v>
      </c>
      <c r="O20" s="38"/>
      <c r="P20" s="336"/>
      <c r="Q20" s="337"/>
      <c r="R20" s="337"/>
      <c r="S20" s="337"/>
      <c r="T20" s="337"/>
      <c r="U20" s="337"/>
      <c r="V20" s="337"/>
      <c r="W20" s="337"/>
      <c r="X20" s="337"/>
      <c r="Y20" s="338"/>
      <c r="Z20" s="32">
        <v>10</v>
      </c>
      <c r="AA20" s="33">
        <v>1</v>
      </c>
      <c r="AB20" s="184">
        <f t="shared" si="0"/>
        <v>0.012499999999999956</v>
      </c>
      <c r="AC20" s="4"/>
    </row>
    <row r="21" spans="1:29" ht="18" customHeight="1">
      <c r="A21" s="130"/>
      <c r="B21" s="28">
        <v>72</v>
      </c>
      <c r="C21" s="29"/>
      <c r="D21" s="30">
        <v>1</v>
      </c>
      <c r="E21" s="26">
        <v>118</v>
      </c>
      <c r="F21" s="30">
        <v>0</v>
      </c>
      <c r="G21" s="43">
        <v>70.7</v>
      </c>
      <c r="H21" s="138">
        <v>0.6298611111111111</v>
      </c>
      <c r="I21" s="220">
        <v>0.642361111111111</v>
      </c>
      <c r="J21" s="221"/>
      <c r="K21" s="16" t="s">
        <v>115</v>
      </c>
      <c r="L21" s="222">
        <v>4900</v>
      </c>
      <c r="M21" s="223"/>
      <c r="N21" s="17">
        <v>133</v>
      </c>
      <c r="O21" s="38" t="s">
        <v>124</v>
      </c>
      <c r="P21" s="336"/>
      <c r="Q21" s="337"/>
      <c r="R21" s="337"/>
      <c r="S21" s="337"/>
      <c r="T21" s="337"/>
      <c r="U21" s="337"/>
      <c r="V21" s="337"/>
      <c r="W21" s="337"/>
      <c r="X21" s="337"/>
      <c r="Y21" s="338"/>
      <c r="Z21" s="32">
        <v>9</v>
      </c>
      <c r="AA21" s="33">
        <v>1</v>
      </c>
      <c r="AB21" s="184">
        <f t="shared" si="0"/>
        <v>0.012499999999999956</v>
      </c>
      <c r="AC21" s="4"/>
    </row>
    <row r="22" spans="1:29" ht="18" customHeight="1">
      <c r="A22" s="130"/>
      <c r="B22" s="28">
        <v>71</v>
      </c>
      <c r="C22" s="29"/>
      <c r="D22" s="30">
        <v>118</v>
      </c>
      <c r="E22" s="26">
        <v>1</v>
      </c>
      <c r="F22" s="30">
        <v>70.7</v>
      </c>
      <c r="G22" s="43">
        <v>0</v>
      </c>
      <c r="H22" s="138">
        <v>0.6451388888888888</v>
      </c>
      <c r="I22" s="220">
        <v>0.6576388888888889</v>
      </c>
      <c r="J22" s="221"/>
      <c r="K22" s="16" t="s">
        <v>114</v>
      </c>
      <c r="L22" s="222">
        <v>4900</v>
      </c>
      <c r="M22" s="223"/>
      <c r="N22" s="17">
        <v>138</v>
      </c>
      <c r="O22" s="38"/>
      <c r="P22" s="336"/>
      <c r="Q22" s="337"/>
      <c r="R22" s="337"/>
      <c r="S22" s="337"/>
      <c r="T22" s="337"/>
      <c r="U22" s="337"/>
      <c r="V22" s="337"/>
      <c r="W22" s="337"/>
      <c r="X22" s="337"/>
      <c r="Y22" s="338"/>
      <c r="Z22" s="32">
        <v>10</v>
      </c>
      <c r="AA22" s="33">
        <v>1</v>
      </c>
      <c r="AB22" s="184">
        <f t="shared" si="0"/>
        <v>0.012500000000000067</v>
      </c>
      <c r="AC22" s="4"/>
    </row>
    <row r="23" spans="1:29" ht="18" customHeight="1">
      <c r="A23" s="130"/>
      <c r="B23" s="28">
        <v>70</v>
      </c>
      <c r="C23" s="29"/>
      <c r="D23" s="30">
        <v>1</v>
      </c>
      <c r="E23" s="26">
        <v>118</v>
      </c>
      <c r="F23" s="30">
        <v>0</v>
      </c>
      <c r="G23" s="43">
        <v>70.7</v>
      </c>
      <c r="H23" s="138">
        <v>0.6590277777777778</v>
      </c>
      <c r="I23" s="220">
        <v>0.6715277777777778</v>
      </c>
      <c r="J23" s="221"/>
      <c r="K23" s="16" t="s">
        <v>115</v>
      </c>
      <c r="L23" s="222">
        <v>4900</v>
      </c>
      <c r="M23" s="223"/>
      <c r="N23" s="17">
        <v>130</v>
      </c>
      <c r="O23" s="38"/>
      <c r="P23" s="336"/>
      <c r="Q23" s="337"/>
      <c r="R23" s="337"/>
      <c r="S23" s="337"/>
      <c r="T23" s="337"/>
      <c r="U23" s="337"/>
      <c r="V23" s="337"/>
      <c r="W23" s="337"/>
      <c r="X23" s="337"/>
      <c r="Y23" s="338"/>
      <c r="Z23" s="32">
        <v>10</v>
      </c>
      <c r="AA23" s="33">
        <v>1</v>
      </c>
      <c r="AB23" s="184">
        <f t="shared" si="0"/>
        <v>0.012500000000000067</v>
      </c>
      <c r="AC23" s="4"/>
    </row>
    <row r="24" spans="1:29" ht="18" customHeight="1">
      <c r="A24" s="130"/>
      <c r="B24" s="28">
        <v>69</v>
      </c>
      <c r="C24" s="29"/>
      <c r="D24" s="30">
        <v>118</v>
      </c>
      <c r="E24" s="26">
        <v>1</v>
      </c>
      <c r="F24" s="30">
        <v>70.7</v>
      </c>
      <c r="G24" s="43">
        <v>0</v>
      </c>
      <c r="H24" s="138">
        <v>0.6736111111111112</v>
      </c>
      <c r="I24" s="220">
        <v>0.6854166666666667</v>
      </c>
      <c r="J24" s="221"/>
      <c r="K24" s="16" t="s">
        <v>114</v>
      </c>
      <c r="L24" s="222">
        <v>4900</v>
      </c>
      <c r="M24" s="223"/>
      <c r="N24" s="17">
        <v>131</v>
      </c>
      <c r="O24" s="38"/>
      <c r="P24" s="336"/>
      <c r="Q24" s="337"/>
      <c r="R24" s="337"/>
      <c r="S24" s="337"/>
      <c r="T24" s="337"/>
      <c r="U24" s="337"/>
      <c r="V24" s="337"/>
      <c r="W24" s="337"/>
      <c r="X24" s="337"/>
      <c r="Y24" s="338"/>
      <c r="Z24" s="32">
        <v>10</v>
      </c>
      <c r="AA24" s="33">
        <v>1</v>
      </c>
      <c r="AB24" s="184">
        <f t="shared" si="0"/>
        <v>0.011805555555555514</v>
      </c>
      <c r="AC24" s="4"/>
    </row>
    <row r="25" spans="1:29" ht="18" customHeight="1">
      <c r="A25" s="130"/>
      <c r="B25" s="28">
        <v>68</v>
      </c>
      <c r="C25" s="29"/>
      <c r="D25" s="30">
        <v>1</v>
      </c>
      <c r="E25" s="26">
        <v>118</v>
      </c>
      <c r="F25" s="30">
        <v>0</v>
      </c>
      <c r="G25" s="43">
        <v>70.7</v>
      </c>
      <c r="H25" s="138">
        <v>0.6875</v>
      </c>
      <c r="I25" s="220">
        <v>0.6993055555555556</v>
      </c>
      <c r="J25" s="221"/>
      <c r="K25" s="16" t="s">
        <v>115</v>
      </c>
      <c r="L25" s="222">
        <v>4900</v>
      </c>
      <c r="M25" s="223"/>
      <c r="N25" s="17">
        <v>130</v>
      </c>
      <c r="O25" s="38"/>
      <c r="P25" s="336"/>
      <c r="Q25" s="337"/>
      <c r="R25" s="337"/>
      <c r="S25" s="337"/>
      <c r="T25" s="337"/>
      <c r="U25" s="337"/>
      <c r="V25" s="337"/>
      <c r="W25" s="337"/>
      <c r="X25" s="337"/>
      <c r="Y25" s="338"/>
      <c r="Z25" s="32">
        <v>11</v>
      </c>
      <c r="AA25" s="33">
        <v>1</v>
      </c>
      <c r="AB25" s="184">
        <f t="shared" si="0"/>
        <v>0.011805555555555625</v>
      </c>
      <c r="AC25" s="4"/>
    </row>
    <row r="26" spans="1:29" ht="18" customHeight="1">
      <c r="A26" s="130"/>
      <c r="B26" s="28">
        <v>67</v>
      </c>
      <c r="C26" s="29"/>
      <c r="D26" s="30">
        <v>118</v>
      </c>
      <c r="E26" s="26">
        <v>1</v>
      </c>
      <c r="F26" s="30">
        <v>70.7</v>
      </c>
      <c r="G26" s="43">
        <v>0</v>
      </c>
      <c r="H26" s="138">
        <v>0.7020833333333334</v>
      </c>
      <c r="I26" s="220">
        <v>0.7138888888888889</v>
      </c>
      <c r="J26" s="221"/>
      <c r="K26" s="16" t="s">
        <v>114</v>
      </c>
      <c r="L26" s="222">
        <v>4900</v>
      </c>
      <c r="M26" s="223"/>
      <c r="N26" s="17">
        <v>136</v>
      </c>
      <c r="O26" s="38"/>
      <c r="P26" s="336"/>
      <c r="Q26" s="337"/>
      <c r="R26" s="337"/>
      <c r="S26" s="337"/>
      <c r="T26" s="337"/>
      <c r="U26" s="337"/>
      <c r="V26" s="337"/>
      <c r="W26" s="337"/>
      <c r="X26" s="337"/>
      <c r="Y26" s="338"/>
      <c r="Z26" s="32">
        <v>11</v>
      </c>
      <c r="AA26" s="33">
        <v>1</v>
      </c>
      <c r="AB26" s="184">
        <f t="shared" si="0"/>
        <v>0.011805555555555514</v>
      </c>
      <c r="AC26" s="4"/>
    </row>
    <row r="27" spans="1:28" ht="18" customHeight="1">
      <c r="A27" s="130"/>
      <c r="B27" s="28">
        <v>66</v>
      </c>
      <c r="C27" s="29"/>
      <c r="D27" s="30">
        <v>1</v>
      </c>
      <c r="E27" s="26">
        <v>118</v>
      </c>
      <c r="F27" s="30">
        <v>0</v>
      </c>
      <c r="G27" s="43">
        <v>70.7</v>
      </c>
      <c r="H27" s="138">
        <v>0.7159722222222222</v>
      </c>
      <c r="I27" s="220">
        <v>0.7277777777777777</v>
      </c>
      <c r="J27" s="221"/>
      <c r="K27" s="16" t="s">
        <v>115</v>
      </c>
      <c r="L27" s="222">
        <v>4900</v>
      </c>
      <c r="M27" s="223"/>
      <c r="N27" s="17">
        <v>133</v>
      </c>
      <c r="O27" s="38"/>
      <c r="P27" s="336"/>
      <c r="Q27" s="337"/>
      <c r="R27" s="337"/>
      <c r="S27" s="337"/>
      <c r="T27" s="337"/>
      <c r="U27" s="337"/>
      <c r="V27" s="337"/>
      <c r="W27" s="337"/>
      <c r="X27" s="337"/>
      <c r="Y27" s="338"/>
      <c r="Z27" s="32">
        <v>10</v>
      </c>
      <c r="AA27" s="33">
        <v>1</v>
      </c>
      <c r="AB27" s="184">
        <f t="shared" si="0"/>
        <v>0.011805555555555514</v>
      </c>
    </row>
    <row r="28" spans="1:28" ht="18" customHeight="1">
      <c r="A28" s="130"/>
      <c r="B28" s="28">
        <v>66</v>
      </c>
      <c r="C28" s="29"/>
      <c r="D28" s="30">
        <v>118</v>
      </c>
      <c r="E28" s="26">
        <v>110</v>
      </c>
      <c r="F28" s="30">
        <v>70.7</v>
      </c>
      <c r="G28" s="43">
        <v>65.8</v>
      </c>
      <c r="H28" s="138">
        <v>0.7298611111111111</v>
      </c>
      <c r="I28" s="220">
        <v>0.7312500000000001</v>
      </c>
      <c r="J28" s="221"/>
      <c r="K28" s="16" t="s">
        <v>114</v>
      </c>
      <c r="L28" s="222">
        <v>4900</v>
      </c>
      <c r="M28" s="223"/>
      <c r="N28" s="17">
        <v>132</v>
      </c>
      <c r="O28" s="38"/>
      <c r="P28" s="336" t="s">
        <v>125</v>
      </c>
      <c r="Q28" s="337"/>
      <c r="R28" s="337"/>
      <c r="S28" s="337"/>
      <c r="T28" s="337"/>
      <c r="U28" s="337"/>
      <c r="V28" s="337"/>
      <c r="W28" s="337"/>
      <c r="X28" s="337"/>
      <c r="Y28" s="338"/>
      <c r="Z28" s="32">
        <v>9</v>
      </c>
      <c r="AA28" s="33">
        <v>1</v>
      </c>
      <c r="AB28" s="184">
        <f t="shared" si="0"/>
        <v>0.001388888888888995</v>
      </c>
    </row>
    <row r="29" spans="1:28" ht="18" customHeight="1">
      <c r="A29" s="130"/>
      <c r="B29" s="28">
        <v>65</v>
      </c>
      <c r="C29" s="29"/>
      <c r="D29" s="30">
        <v>118</v>
      </c>
      <c r="E29" s="26">
        <v>1</v>
      </c>
      <c r="F29" s="30">
        <v>70.7</v>
      </c>
      <c r="G29" s="43">
        <v>0</v>
      </c>
      <c r="H29" s="138">
        <v>0.7361111111111112</v>
      </c>
      <c r="I29" s="220">
        <v>0.748611111111111</v>
      </c>
      <c r="J29" s="221"/>
      <c r="K29" s="16" t="s">
        <v>114</v>
      </c>
      <c r="L29" s="222">
        <v>4900</v>
      </c>
      <c r="M29" s="223"/>
      <c r="N29" s="17">
        <v>132</v>
      </c>
      <c r="O29" s="38"/>
      <c r="P29" s="336" t="s">
        <v>126</v>
      </c>
      <c r="Q29" s="337"/>
      <c r="R29" s="337"/>
      <c r="S29" s="337"/>
      <c r="T29" s="337"/>
      <c r="U29" s="337"/>
      <c r="V29" s="337"/>
      <c r="W29" s="337"/>
      <c r="X29" s="337"/>
      <c r="Y29" s="338"/>
      <c r="Z29" s="32">
        <v>9</v>
      </c>
      <c r="AA29" s="33">
        <v>1</v>
      </c>
      <c r="AB29" s="184">
        <f t="shared" si="0"/>
        <v>0.012499999999999845</v>
      </c>
    </row>
    <row r="30" spans="1:28" ht="18" customHeight="1">
      <c r="A30" s="130"/>
      <c r="B30" s="28">
        <v>64</v>
      </c>
      <c r="C30" s="29"/>
      <c r="D30" s="30">
        <v>1</v>
      </c>
      <c r="E30" s="26">
        <v>118</v>
      </c>
      <c r="F30" s="30">
        <v>0</v>
      </c>
      <c r="G30" s="43">
        <v>70.7</v>
      </c>
      <c r="H30" s="138">
        <v>0.75</v>
      </c>
      <c r="I30" s="220">
        <v>0.7618055555555556</v>
      </c>
      <c r="J30" s="221"/>
      <c r="K30" s="16" t="s">
        <v>115</v>
      </c>
      <c r="L30" s="222">
        <v>4950</v>
      </c>
      <c r="M30" s="223"/>
      <c r="N30" s="17">
        <v>130</v>
      </c>
      <c r="O30" s="38"/>
      <c r="P30" s="336" t="s">
        <v>126</v>
      </c>
      <c r="Q30" s="337"/>
      <c r="R30" s="337"/>
      <c r="S30" s="337"/>
      <c r="T30" s="337"/>
      <c r="U30" s="337"/>
      <c r="V30" s="337"/>
      <c r="W30" s="337"/>
      <c r="X30" s="337"/>
      <c r="Y30" s="338"/>
      <c r="Z30" s="32">
        <v>11</v>
      </c>
      <c r="AA30" s="33">
        <v>1</v>
      </c>
      <c r="AB30" s="184">
        <f t="shared" si="0"/>
        <v>0.011805555555555625</v>
      </c>
    </row>
    <row r="31" spans="1:28" ht="18" customHeight="1">
      <c r="A31" s="130"/>
      <c r="B31" s="28">
        <v>63</v>
      </c>
      <c r="C31" s="29"/>
      <c r="D31" s="30">
        <v>118</v>
      </c>
      <c r="E31" s="26">
        <v>1</v>
      </c>
      <c r="F31" s="30">
        <v>70.7</v>
      </c>
      <c r="G31" s="43">
        <v>0</v>
      </c>
      <c r="H31" s="138">
        <v>0.7638888888888888</v>
      </c>
      <c r="I31" s="220">
        <v>0.7763888888888889</v>
      </c>
      <c r="J31" s="221"/>
      <c r="K31" s="16" t="s">
        <v>114</v>
      </c>
      <c r="L31" s="222">
        <v>4950</v>
      </c>
      <c r="M31" s="223"/>
      <c r="N31" s="17">
        <v>140</v>
      </c>
      <c r="O31" s="38"/>
      <c r="P31" s="336"/>
      <c r="Q31" s="337"/>
      <c r="R31" s="337"/>
      <c r="S31" s="337"/>
      <c r="T31" s="337"/>
      <c r="U31" s="337"/>
      <c r="V31" s="337"/>
      <c r="W31" s="337"/>
      <c r="X31" s="337"/>
      <c r="Y31" s="338"/>
      <c r="Z31" s="32">
        <v>12</v>
      </c>
      <c r="AA31" s="33">
        <v>1</v>
      </c>
      <c r="AB31" s="184">
        <f t="shared" si="0"/>
        <v>0.012500000000000067</v>
      </c>
    </row>
    <row r="32" spans="1:28" ht="18" customHeight="1">
      <c r="A32" s="130"/>
      <c r="B32" s="28">
        <v>62</v>
      </c>
      <c r="C32" s="29"/>
      <c r="D32" s="30">
        <v>1</v>
      </c>
      <c r="E32" s="26">
        <v>118</v>
      </c>
      <c r="F32" s="30">
        <v>0</v>
      </c>
      <c r="G32" s="43">
        <v>70.7</v>
      </c>
      <c r="H32" s="138">
        <v>0.7777777777777778</v>
      </c>
      <c r="I32" s="220">
        <v>0.7902777777777777</v>
      </c>
      <c r="J32" s="221"/>
      <c r="K32" s="16" t="s">
        <v>115</v>
      </c>
      <c r="L32" s="222">
        <v>5000</v>
      </c>
      <c r="M32" s="223"/>
      <c r="N32" s="17">
        <v>131</v>
      </c>
      <c r="O32" s="38"/>
      <c r="P32" s="336"/>
      <c r="Q32" s="337"/>
      <c r="R32" s="337"/>
      <c r="S32" s="337"/>
      <c r="T32" s="337"/>
      <c r="U32" s="337"/>
      <c r="V32" s="337"/>
      <c r="W32" s="337"/>
      <c r="X32" s="337"/>
      <c r="Y32" s="338"/>
      <c r="Z32" s="32">
        <v>10</v>
      </c>
      <c r="AA32" s="33">
        <v>1</v>
      </c>
      <c r="AB32" s="184">
        <f t="shared" si="0"/>
        <v>0.012499999999999956</v>
      </c>
    </row>
    <row r="33" spans="1:28" ht="18" customHeight="1">
      <c r="A33" s="130"/>
      <c r="B33" s="28">
        <v>61</v>
      </c>
      <c r="C33" s="29"/>
      <c r="D33" s="30">
        <v>118</v>
      </c>
      <c r="E33" s="26">
        <v>1</v>
      </c>
      <c r="F33" s="30">
        <v>70.7</v>
      </c>
      <c r="G33" s="43">
        <v>0</v>
      </c>
      <c r="H33" s="138">
        <v>0.7930555555555556</v>
      </c>
      <c r="I33" s="220">
        <v>0.8048611111111111</v>
      </c>
      <c r="J33" s="221"/>
      <c r="K33" s="16" t="s">
        <v>114</v>
      </c>
      <c r="L33" s="222">
        <v>5000</v>
      </c>
      <c r="M33" s="223"/>
      <c r="N33" s="17">
        <v>140</v>
      </c>
      <c r="O33" s="38"/>
      <c r="P33" s="336"/>
      <c r="Q33" s="337"/>
      <c r="R33" s="337"/>
      <c r="S33" s="337"/>
      <c r="T33" s="337"/>
      <c r="U33" s="337"/>
      <c r="V33" s="337"/>
      <c r="W33" s="337"/>
      <c r="X33" s="337"/>
      <c r="Y33" s="338"/>
      <c r="Z33" s="32">
        <v>10</v>
      </c>
      <c r="AA33" s="33">
        <v>1</v>
      </c>
      <c r="AB33" s="184">
        <f t="shared" si="0"/>
        <v>0.011805555555555514</v>
      </c>
    </row>
    <row r="34" spans="1:28" ht="18" customHeight="1">
      <c r="A34" s="130"/>
      <c r="B34" s="28">
        <v>60</v>
      </c>
      <c r="C34" s="29"/>
      <c r="D34" s="30">
        <v>1</v>
      </c>
      <c r="E34" s="26">
        <v>118</v>
      </c>
      <c r="F34" s="30">
        <v>0</v>
      </c>
      <c r="G34" s="43">
        <v>70.7</v>
      </c>
      <c r="H34" s="138">
        <v>0.80625</v>
      </c>
      <c r="I34" s="220">
        <v>0.81875</v>
      </c>
      <c r="J34" s="221"/>
      <c r="K34" s="16" t="s">
        <v>115</v>
      </c>
      <c r="L34" s="222">
        <v>5000</v>
      </c>
      <c r="M34" s="223"/>
      <c r="N34" s="17">
        <v>135</v>
      </c>
      <c r="O34" s="38"/>
      <c r="P34" s="336"/>
      <c r="Q34" s="337"/>
      <c r="R34" s="337"/>
      <c r="S34" s="337"/>
      <c r="T34" s="337"/>
      <c r="U34" s="337"/>
      <c r="V34" s="337"/>
      <c r="W34" s="337"/>
      <c r="X34" s="337"/>
      <c r="Y34" s="338"/>
      <c r="Z34" s="32">
        <v>11</v>
      </c>
      <c r="AA34" s="33">
        <v>1</v>
      </c>
      <c r="AB34" s="184">
        <f t="shared" si="0"/>
        <v>0.012499999999999956</v>
      </c>
    </row>
    <row r="35" spans="1:28" ht="18" customHeight="1">
      <c r="A35" s="130" t="s">
        <v>128</v>
      </c>
      <c r="B35" s="28">
        <v>2</v>
      </c>
      <c r="C35" s="29"/>
      <c r="D35" s="30">
        <v>40</v>
      </c>
      <c r="E35" s="26">
        <v>65</v>
      </c>
      <c r="F35" s="30">
        <v>23.6</v>
      </c>
      <c r="G35" s="43">
        <v>38.7</v>
      </c>
      <c r="H35" s="138">
        <v>0.8229166666666666</v>
      </c>
      <c r="I35" s="220">
        <v>0.8256944444444444</v>
      </c>
      <c r="J35" s="221"/>
      <c r="K35" s="16" t="s">
        <v>130</v>
      </c>
      <c r="L35" s="222">
        <v>4850</v>
      </c>
      <c r="M35" s="223"/>
      <c r="N35" s="17">
        <v>139</v>
      </c>
      <c r="O35" s="38"/>
      <c r="P35" s="336" t="s">
        <v>127</v>
      </c>
      <c r="Q35" s="337"/>
      <c r="R35" s="337"/>
      <c r="S35" s="337"/>
      <c r="T35" s="337"/>
      <c r="U35" s="337"/>
      <c r="V35" s="337"/>
      <c r="W35" s="337"/>
      <c r="X35" s="337"/>
      <c r="Y35" s="338"/>
      <c r="Z35" s="32">
        <v>10</v>
      </c>
      <c r="AA35" s="33">
        <v>1</v>
      </c>
      <c r="AB35" s="184">
        <f t="shared" si="0"/>
        <v>0.002777777777777768</v>
      </c>
    </row>
    <row r="36" spans="1:28" ht="18" customHeight="1">
      <c r="A36" s="130"/>
      <c r="B36" s="28"/>
      <c r="C36" s="29"/>
      <c r="D36" s="144"/>
      <c r="E36" s="145"/>
      <c r="F36" s="144"/>
      <c r="G36" s="146"/>
      <c r="H36" s="147">
        <v>0.8263888888888888</v>
      </c>
      <c r="I36" s="220"/>
      <c r="J36" s="221"/>
      <c r="K36" s="68"/>
      <c r="L36" s="222"/>
      <c r="M36" s="223"/>
      <c r="N36" s="148"/>
      <c r="O36" s="38"/>
      <c r="P36" s="336" t="s">
        <v>129</v>
      </c>
      <c r="Q36" s="337"/>
      <c r="R36" s="337"/>
      <c r="S36" s="337"/>
      <c r="T36" s="337"/>
      <c r="U36" s="337"/>
      <c r="V36" s="337"/>
      <c r="W36" s="337"/>
      <c r="X36" s="337"/>
      <c r="Y36" s="338"/>
      <c r="Z36" s="32">
        <v>10</v>
      </c>
      <c r="AA36" s="33">
        <v>1</v>
      </c>
      <c r="AB36" s="186">
        <f t="shared" si="0"/>
        <v>0</v>
      </c>
    </row>
    <row r="37" spans="1:28" ht="18" customHeight="1">
      <c r="A37" s="187"/>
      <c r="B37" s="188"/>
      <c r="C37" s="189"/>
      <c r="D37" s="190"/>
      <c r="E37" s="191"/>
      <c r="F37" s="190"/>
      <c r="G37" s="192"/>
      <c r="H37" s="193">
        <v>0.8333333333333334</v>
      </c>
      <c r="I37" s="231">
        <v>0.8368055555555555</v>
      </c>
      <c r="J37" s="232"/>
      <c r="K37" s="194"/>
      <c r="L37" s="233"/>
      <c r="M37" s="234"/>
      <c r="N37" s="195"/>
      <c r="O37" s="196"/>
      <c r="P37" s="241" t="s">
        <v>118</v>
      </c>
      <c r="Q37" s="242"/>
      <c r="R37" s="242"/>
      <c r="S37" s="242"/>
      <c r="T37" s="242"/>
      <c r="U37" s="242"/>
      <c r="V37" s="242"/>
      <c r="W37" s="242"/>
      <c r="X37" s="242"/>
      <c r="Y37" s="243"/>
      <c r="Z37" s="197">
        <v>10</v>
      </c>
      <c r="AA37" s="198">
        <v>1</v>
      </c>
      <c r="AB37" s="186">
        <f>IF(H37="",0,IF(I37="",0,I37-H37))</f>
        <v>0.003472222222222099</v>
      </c>
    </row>
    <row r="38" spans="1:28" ht="18" customHeight="1" thickBot="1">
      <c r="A38" s="209"/>
      <c r="B38" s="210"/>
      <c r="C38" s="211"/>
      <c r="D38" s="212"/>
      <c r="E38" s="213"/>
      <c r="F38" s="212"/>
      <c r="G38" s="214"/>
      <c r="H38" s="215"/>
      <c r="I38" s="224"/>
      <c r="J38" s="225"/>
      <c r="K38" s="31"/>
      <c r="L38" s="226"/>
      <c r="M38" s="227"/>
      <c r="N38" s="216"/>
      <c r="O38" s="217"/>
      <c r="P38" s="228"/>
      <c r="Q38" s="229"/>
      <c r="R38" s="229"/>
      <c r="S38" s="229"/>
      <c r="T38" s="229"/>
      <c r="U38" s="229"/>
      <c r="V38" s="229"/>
      <c r="W38" s="229"/>
      <c r="X38" s="229"/>
      <c r="Y38" s="230"/>
      <c r="Z38" s="218"/>
      <c r="AA38" s="219"/>
      <c r="AB38" s="184">
        <f>IF(H38="",0,IF(I38="",0,I38-H38))</f>
        <v>0</v>
      </c>
    </row>
  </sheetData>
  <sheetProtection password="CB63" sheet="1" objects="1" scenarios="1" formatCells="0" insertHyperlinks="0"/>
  <mergeCells count="171">
    <mergeCell ref="P36:Y36"/>
    <mergeCell ref="P14:Y15"/>
    <mergeCell ref="P16:Y16"/>
    <mergeCell ref="P29:Y29"/>
    <mergeCell ref="P30:Y30"/>
    <mergeCell ref="P31:Y31"/>
    <mergeCell ref="X8:AA8"/>
    <mergeCell ref="X9:AA9"/>
    <mergeCell ref="P26:Y26"/>
    <mergeCell ref="P27:Y27"/>
    <mergeCell ref="P9:R9"/>
    <mergeCell ref="P8:R8"/>
    <mergeCell ref="X6:AA6"/>
    <mergeCell ref="X7:AA7"/>
    <mergeCell ref="U6:V6"/>
    <mergeCell ref="P6:R6"/>
    <mergeCell ref="P7:R7"/>
    <mergeCell ref="S6:T6"/>
    <mergeCell ref="Y1:AA2"/>
    <mergeCell ref="Y3:AA4"/>
    <mergeCell ref="Y5:AA5"/>
    <mergeCell ref="P21:Y21"/>
    <mergeCell ref="P22:Y22"/>
    <mergeCell ref="P23:Y23"/>
    <mergeCell ref="S8:T8"/>
    <mergeCell ref="W1:X1"/>
    <mergeCell ref="W2:X2"/>
    <mergeCell ref="W3:X3"/>
    <mergeCell ref="W4:X4"/>
    <mergeCell ref="W5:X5"/>
    <mergeCell ref="D14:E14"/>
    <mergeCell ref="B12:E12"/>
    <mergeCell ref="U8:V8"/>
    <mergeCell ref="P10:R10"/>
    <mergeCell ref="P11:R11"/>
    <mergeCell ref="S9:T9"/>
    <mergeCell ref="L11:M11"/>
    <mergeCell ref="C8:D8"/>
    <mergeCell ref="K9:L9"/>
    <mergeCell ref="L10:M10"/>
    <mergeCell ref="B13:E13"/>
    <mergeCell ref="D1:G1"/>
    <mergeCell ref="B14:C14"/>
    <mergeCell ref="A9:B9"/>
    <mergeCell ref="A8:B8"/>
    <mergeCell ref="C9:D9"/>
    <mergeCell ref="F10:G10"/>
    <mergeCell ref="F11:G11"/>
    <mergeCell ref="L35:M35"/>
    <mergeCell ref="P34:Y34"/>
    <mergeCell ref="S7:T7"/>
    <mergeCell ref="F14:G14"/>
    <mergeCell ref="H8:J8"/>
    <mergeCell ref="H9:J9"/>
    <mergeCell ref="F13:G13"/>
    <mergeCell ref="I11:J11"/>
    <mergeCell ref="K8:L8"/>
    <mergeCell ref="F12:G12"/>
    <mergeCell ref="P35:Y35"/>
    <mergeCell ref="P33:Y33"/>
    <mergeCell ref="P17:Y17"/>
    <mergeCell ref="P18:Y18"/>
    <mergeCell ref="P19:Y19"/>
    <mergeCell ref="P20:Y20"/>
    <mergeCell ref="P28:Y28"/>
    <mergeCell ref="P24:Y24"/>
    <mergeCell ref="P32:Y32"/>
    <mergeCell ref="P25:Y25"/>
    <mergeCell ref="O1:S1"/>
    <mergeCell ref="P3:Q3"/>
    <mergeCell ref="R3:S3"/>
    <mergeCell ref="P4:Q4"/>
    <mergeCell ref="R4:S4"/>
    <mergeCell ref="P2:Q2"/>
    <mergeCell ref="R2:S2"/>
    <mergeCell ref="P5:Q5"/>
    <mergeCell ref="R5:S5"/>
    <mergeCell ref="L2:M2"/>
    <mergeCell ref="L3:M3"/>
    <mergeCell ref="L4:M4"/>
    <mergeCell ref="L5:M5"/>
    <mergeCell ref="J1:N1"/>
    <mergeCell ref="J3:K3"/>
    <mergeCell ref="J4:K4"/>
    <mergeCell ref="J5:K5"/>
    <mergeCell ref="J2:K2"/>
    <mergeCell ref="M6:N6"/>
    <mergeCell ref="M8:O8"/>
    <mergeCell ref="M9:O9"/>
    <mergeCell ref="M7:N7"/>
    <mergeCell ref="A6:B6"/>
    <mergeCell ref="A7:B7"/>
    <mergeCell ref="C7:G7"/>
    <mergeCell ref="C6:G6"/>
    <mergeCell ref="K7:L7"/>
    <mergeCell ref="F9:G9"/>
    <mergeCell ref="F8:G8"/>
    <mergeCell ref="L23:M23"/>
    <mergeCell ref="H6:J6"/>
    <mergeCell ref="H7:J7"/>
    <mergeCell ref="I22:J22"/>
    <mergeCell ref="I23:J23"/>
    <mergeCell ref="I10:J10"/>
    <mergeCell ref="I12:J12"/>
    <mergeCell ref="I13:J13"/>
    <mergeCell ref="H14:J14"/>
    <mergeCell ref="K6:L6"/>
    <mergeCell ref="I15:J15"/>
    <mergeCell ref="I18:J18"/>
    <mergeCell ref="L18:M18"/>
    <mergeCell ref="I16:J16"/>
    <mergeCell ref="I17:J17"/>
    <mergeCell ref="L22:M22"/>
    <mergeCell ref="A11:E11"/>
    <mergeCell ref="A10:E10"/>
    <mergeCell ref="I27:J27"/>
    <mergeCell ref="L27:M27"/>
    <mergeCell ref="L19:M19"/>
    <mergeCell ref="L20:M20"/>
    <mergeCell ref="L17:M17"/>
    <mergeCell ref="I19:J19"/>
    <mergeCell ref="I20:J20"/>
    <mergeCell ref="L21:M21"/>
    <mergeCell ref="AB9:AD9"/>
    <mergeCell ref="U10:V10"/>
    <mergeCell ref="X11:AA11"/>
    <mergeCell ref="W13:Y13"/>
    <mergeCell ref="S12:V12"/>
    <mergeCell ref="S13:V13"/>
    <mergeCell ref="Z12:AA12"/>
    <mergeCell ref="X10:AA10"/>
    <mergeCell ref="I29:J29"/>
    <mergeCell ref="AB14:AB15"/>
    <mergeCell ref="O13:R13"/>
    <mergeCell ref="Z13:AA13"/>
    <mergeCell ref="I26:J26"/>
    <mergeCell ref="I28:J28"/>
    <mergeCell ref="L28:M28"/>
    <mergeCell ref="L26:M26"/>
    <mergeCell ref="I21:J21"/>
    <mergeCell ref="L15:M15"/>
    <mergeCell ref="K12:N12"/>
    <mergeCell ref="O12:R12"/>
    <mergeCell ref="W12:Y12"/>
    <mergeCell ref="P37:Y37"/>
    <mergeCell ref="L29:M29"/>
    <mergeCell ref="L24:M24"/>
    <mergeCell ref="L25:M25"/>
    <mergeCell ref="K13:N13"/>
    <mergeCell ref="L14:M14"/>
    <mergeCell ref="L16:M16"/>
    <mergeCell ref="I38:J38"/>
    <mergeCell ref="L38:M38"/>
    <mergeCell ref="P38:Y38"/>
    <mergeCell ref="I30:J30"/>
    <mergeCell ref="L30:M30"/>
    <mergeCell ref="I31:J31"/>
    <mergeCell ref="L31:M31"/>
    <mergeCell ref="I32:J32"/>
    <mergeCell ref="I37:J37"/>
    <mergeCell ref="L37:M37"/>
    <mergeCell ref="I24:J24"/>
    <mergeCell ref="I25:J25"/>
    <mergeCell ref="L32:M32"/>
    <mergeCell ref="I33:J33"/>
    <mergeCell ref="L33:M33"/>
    <mergeCell ref="I36:J36"/>
    <mergeCell ref="L36:M36"/>
    <mergeCell ref="I34:J34"/>
    <mergeCell ref="L34:M34"/>
    <mergeCell ref="I35:J35"/>
  </mergeCells>
  <conditionalFormatting sqref="O16:P16 K16:K36 L17:L36 K37:L38">
    <cfRule type="cellIs" priority="1" dxfId="0" operator="equal" stopIfTrue="1">
      <formula>0</formula>
    </cfRule>
  </conditionalFormatting>
  <conditionalFormatting sqref="C16:D16 C17:C38">
    <cfRule type="cellIs" priority="2" dxfId="2" operator="equal" stopIfTrue="1">
      <formula>0</formula>
    </cfRule>
    <cfRule type="cellIs" priority="3" dxfId="0" operator="notEqual" stopIfTrue="1">
      <formula>0</formula>
    </cfRule>
  </conditionalFormatting>
  <dataValidations count="13">
    <dataValidation type="list" allowBlank="1" showInputMessage="1" showErrorMessage="1" sqref="Z13">
      <formula1>"FTP,With AB,Shipped"</formula1>
    </dataValidation>
    <dataValidation type="list" allowBlank="1" showInputMessage="1" showErrorMessage="1" sqref="S11">
      <formula1>"1,2,3"</formula1>
    </dataValidation>
    <dataValidation type="list" allowBlank="1" showInputMessage="1" showErrorMessage="1" sqref="I11">
      <formula1>"Track, FCMS, CCNS 1, CCNS 2, CCNS 3, CCNS 4, CCNS 5, CCNS 6, CCNS 7"</formula1>
    </dataValidation>
    <dataValidation type="list" allowBlank="1" showInputMessage="1" sqref="F9:G9">
      <formula1>"R680i"</formula1>
    </dataValidation>
    <dataValidation allowBlank="1" showInputMessage="1" promptTitle="UTC to Local Time Zone" prompt="AST = -4&#10;EST = -5&#10;CST = -6&#10;MST = -7&#10;PST = -8&#10;Daylight Savings +1" sqref="K11"/>
    <dataValidation type="list" allowBlank="1" sqref="M7:N7">
      <formula1>"LN-200, FMU-300"</formula1>
    </dataValidation>
    <dataValidation allowBlank="1" sqref="S13:V13"/>
    <dataValidation type="list" allowBlank="1" showInputMessage="1" sqref="W3:W5">
      <formula1>"0900-Production, 0103-Mob/Demob, Calibration, Sensor Test, A/C Test, Training"</formula1>
    </dataValidation>
    <dataValidation allowBlank="1" showInputMessage="1" prompt="Antenna Reference Point.&#10;This is the distance from&#10;the Tip of the Center Pole&#10;to the Base where the&#10;antenna screws onto.&#10;Company normal is 1.8m" sqref="I12:J12"/>
    <dataValidation type="list" allowBlank="1" sqref="H7:J7 W13:Y13">
      <formula1>"Jason Flynn,Chris Acuña,Riley Forsyth,Seth Ewald,Jonathan Spencer,Joey Valdez,Rob Nelson,Jacob Amundson,Chris Fought,Bart Galambos,Allen Hudson,Leonid Eremeev,Serguei Griner,=-=-=-=-=-=-=-=-=-=,Jerry Halvorson,=-=-=-=-=-=-=-=-=-=,"</formula1>
    </dataValidation>
    <dataValidation type="list" allowBlank="1" sqref="H9:J9">
      <formula1>"Charles Gross,Derek Mintle,George Jordan,Jared Hicks,Andy Weathers,Stuart Mills,Kris Farrell,Skip Bugh,Larry Stewart,Jim Cross,Corry Lane,=-=-=-=-=-=-=-=-=-=,"</formula1>
    </dataValidation>
    <dataValidation type="list" allowBlank="1" sqref="F11:G11">
      <formula1>"N62912,N76JN,N97HC,=-=-=-=-=-=-=-=-=-=,"</formula1>
    </dataValidation>
    <dataValidation type="list" allowBlank="1" sqref="K7:L7">
      <formula1>"165,=-=-=-=-=-=-=-=-=-=,"</formula1>
    </dataValidation>
  </dataValidations>
  <printOptions/>
  <pageMargins left="0.4" right="0.4" top="0.4" bottom="0.3" header="0.25" footer="0.2"/>
  <pageSetup horizontalDpi="600" verticalDpi="600" orientation="landscape" scale="89" r:id="rId2"/>
  <headerFooter alignWithMargins="0">
    <oddFooter>&amp;L&amp;"Small Fonts,Regular"&amp;7R680i Ver:16.1 Revised on 2/16/2016 by Jerry&amp;R&amp;"Small Fonts,Italic"&amp;7AO80-50-00-02 Q680i &amp;A     Page &amp;P of &amp;N   Printed: &amp;D &amp;T</oddFooter>
  </headerFooter>
  <ignoredErrors>
    <ignoredError sqref="V3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38"/>
  <sheetViews>
    <sheetView showGridLines="0" showRowColHeaders="0" zoomScaleSheetLayoutView="75" zoomScalePageLayoutView="0" workbookViewId="0" topLeftCell="A1">
      <pane ySplit="15" topLeftCell="A25" activePane="bottomLeft" state="frozen"/>
      <selection pane="topLeft" activeCell="A1" sqref="A1"/>
      <selection pane="bottomLeft" activeCell="M33" sqref="M33:T33"/>
    </sheetView>
  </sheetViews>
  <sheetFormatPr defaultColWidth="9.140625" defaultRowHeight="11.25" customHeight="1"/>
  <cols>
    <col min="1" max="1" width="10.421875" style="1" customWidth="1"/>
    <col min="2" max="2" width="4.421875" style="1" customWidth="1"/>
    <col min="3" max="3" width="6.00390625" style="1" customWidth="1"/>
    <col min="4" max="4" width="4.7109375" style="1" customWidth="1"/>
    <col min="5" max="7" width="4.8515625" style="1" customWidth="1"/>
    <col min="8" max="8" width="7.28125" style="2" customWidth="1"/>
    <col min="9" max="9" width="4.8515625" style="1" customWidth="1"/>
    <col min="10" max="10" width="4.00390625" style="1" customWidth="1"/>
    <col min="11" max="12" width="4.28125" style="1" customWidth="1"/>
    <col min="13" max="13" width="2.7109375" style="1" customWidth="1"/>
    <col min="14" max="15" width="6.7109375" style="1" customWidth="1"/>
    <col min="16" max="16" width="3.28125" style="1" customWidth="1"/>
    <col min="17" max="17" width="3.7109375" style="1" customWidth="1"/>
    <col min="18" max="18" width="3.8515625" style="1" customWidth="1"/>
    <col min="19" max="19" width="4.00390625" style="1" customWidth="1"/>
    <col min="20" max="20" width="7.140625" style="1" customWidth="1"/>
    <col min="21" max="21" width="5.7109375" style="1" customWidth="1"/>
    <col min="22" max="22" width="5.8515625" style="1" customWidth="1"/>
    <col min="23" max="23" width="12.421875" style="1" customWidth="1"/>
    <col min="24" max="24" width="9.7109375" style="1" customWidth="1"/>
    <col min="25" max="25" width="3.7109375" style="1" customWidth="1"/>
    <col min="26" max="26" width="4.7109375" style="1" customWidth="1"/>
  </cols>
  <sheetData>
    <row r="1" spans="1:28" s="1" customFormat="1" ht="11.25" customHeight="1">
      <c r="A1" s="61"/>
      <c r="B1" s="3"/>
      <c r="C1" s="13"/>
      <c r="D1" s="3"/>
      <c r="E1" s="3"/>
      <c r="F1" s="3"/>
      <c r="G1" s="3"/>
      <c r="H1" s="3"/>
      <c r="I1" s="88"/>
      <c r="J1" s="89"/>
      <c r="K1" s="89"/>
      <c r="L1" s="89"/>
      <c r="M1" s="89"/>
      <c r="N1" s="89"/>
      <c r="O1" s="464" t="s">
        <v>58</v>
      </c>
      <c r="P1" s="454"/>
      <c r="Q1" s="454"/>
      <c r="R1" s="454"/>
      <c r="S1" s="454"/>
      <c r="T1" s="454"/>
      <c r="U1" s="454" t="s">
        <v>59</v>
      </c>
      <c r="V1" s="454"/>
      <c r="W1" s="455"/>
      <c r="X1" s="440" t="s">
        <v>84</v>
      </c>
      <c r="Y1" s="441"/>
      <c r="Z1" s="441"/>
      <c r="AA1" s="24"/>
      <c r="AB1" s="13"/>
    </row>
    <row r="2" spans="2:27" s="1" customFormat="1" ht="13.5" customHeight="1" thickBot="1">
      <c r="B2" s="3"/>
      <c r="C2" s="3"/>
      <c r="D2" s="3"/>
      <c r="E2" s="3"/>
      <c r="F2" s="3"/>
      <c r="G2" s="3"/>
      <c r="H2" s="3"/>
      <c r="I2" s="89"/>
      <c r="J2" s="89"/>
      <c r="K2" s="89"/>
      <c r="L2" s="89"/>
      <c r="M2" s="89"/>
      <c r="N2" s="90"/>
      <c r="O2" s="465" t="s">
        <v>56</v>
      </c>
      <c r="P2" s="466"/>
      <c r="Q2" s="467"/>
      <c r="R2" s="466" t="s">
        <v>57</v>
      </c>
      <c r="S2" s="466"/>
      <c r="T2" s="468"/>
      <c r="U2" s="456" t="s">
        <v>56</v>
      </c>
      <c r="V2" s="457"/>
      <c r="W2" s="102" t="s">
        <v>57</v>
      </c>
      <c r="X2" s="440"/>
      <c r="Y2" s="441"/>
      <c r="Z2" s="441"/>
      <c r="AA2" s="12"/>
    </row>
    <row r="3" spans="2:27" s="1" customFormat="1" ht="13.5" customHeight="1">
      <c r="B3" s="3"/>
      <c r="C3" s="3"/>
      <c r="D3" s="3"/>
      <c r="E3" s="3"/>
      <c r="F3" s="3"/>
      <c r="G3" s="3"/>
      <c r="H3" s="3"/>
      <c r="I3" s="91"/>
      <c r="J3" s="123"/>
      <c r="K3" s="123"/>
      <c r="L3" s="93"/>
      <c r="M3" s="524" t="s">
        <v>15</v>
      </c>
      <c r="N3" s="525"/>
      <c r="O3" s="526" t="s">
        <v>47</v>
      </c>
      <c r="P3" s="527"/>
      <c r="Q3" s="528"/>
      <c r="R3" s="469" t="s">
        <v>47</v>
      </c>
      <c r="S3" s="469"/>
      <c r="T3" s="470"/>
      <c r="U3" s="476" t="s">
        <v>47</v>
      </c>
      <c r="V3" s="477"/>
      <c r="W3" s="101" t="s">
        <v>47</v>
      </c>
      <c r="X3" s="440"/>
      <c r="Y3" s="441"/>
      <c r="Z3" s="441"/>
      <c r="AA3" s="12"/>
    </row>
    <row r="4" spans="2:30" s="1" customFormat="1" ht="13.5" customHeight="1">
      <c r="B4" s="3"/>
      <c r="C4" s="3"/>
      <c r="D4" s="3"/>
      <c r="E4" s="3"/>
      <c r="F4" s="3"/>
      <c r="G4" s="3"/>
      <c r="H4" s="3"/>
      <c r="I4" s="91"/>
      <c r="J4" s="123"/>
      <c r="K4" s="123"/>
      <c r="L4" s="93"/>
      <c r="M4" s="95" t="s">
        <v>13</v>
      </c>
      <c r="N4" s="98"/>
      <c r="O4" s="529" t="s">
        <v>47</v>
      </c>
      <c r="P4" s="530"/>
      <c r="Q4" s="531"/>
      <c r="R4" s="458" t="s">
        <v>47</v>
      </c>
      <c r="S4" s="458"/>
      <c r="T4" s="459"/>
      <c r="U4" s="452" t="s">
        <v>47</v>
      </c>
      <c r="V4" s="453"/>
      <c r="W4" s="100" t="s">
        <v>47</v>
      </c>
      <c r="X4" s="444" t="s">
        <v>55</v>
      </c>
      <c r="Y4" s="445"/>
      <c r="Z4" s="445"/>
      <c r="AA4" s="12"/>
      <c r="AB4" s="3"/>
      <c r="AC4" s="3"/>
      <c r="AD4" s="3"/>
    </row>
    <row r="5" spans="2:30" s="1" customFormat="1" ht="13.5" customHeight="1" thickBot="1">
      <c r="B5" s="5"/>
      <c r="C5" s="5"/>
      <c r="D5" s="5"/>
      <c r="E5" s="5"/>
      <c r="F5" s="5"/>
      <c r="G5" s="5"/>
      <c r="H5" s="5"/>
      <c r="I5" s="92"/>
      <c r="J5" s="122"/>
      <c r="K5" s="122"/>
      <c r="L5" s="94"/>
      <c r="M5" s="96" t="s">
        <v>14</v>
      </c>
      <c r="N5" s="99"/>
      <c r="O5" s="532" t="s">
        <v>47</v>
      </c>
      <c r="P5" s="533"/>
      <c r="Q5" s="534"/>
      <c r="R5" s="460" t="s">
        <v>47</v>
      </c>
      <c r="S5" s="460"/>
      <c r="T5" s="461"/>
      <c r="U5" s="550" t="s">
        <v>133</v>
      </c>
      <c r="V5" s="551"/>
      <c r="W5" s="552">
        <v>42696</v>
      </c>
      <c r="X5" s="446"/>
      <c r="Y5" s="447"/>
      <c r="Z5" s="447"/>
      <c r="AA5" s="12"/>
      <c r="AB5" s="3"/>
      <c r="AC5" s="3"/>
      <c r="AD5" s="3"/>
    </row>
    <row r="6" spans="1:30" s="1" customFormat="1" ht="10.5" customHeight="1">
      <c r="A6" s="493" t="str">
        <f>IF(ISBLANK(FlightLog!A6),"",FlightLog!A6)</f>
        <v>FGI Job #</v>
      </c>
      <c r="B6" s="487"/>
      <c r="C6" s="462" t="str">
        <f>IF(ISBLANK(FlightLog!C6),"",FlightLog!C6)</f>
        <v>Project Name</v>
      </c>
      <c r="D6" s="494"/>
      <c r="E6" s="494"/>
      <c r="F6" s="494"/>
      <c r="G6" s="487"/>
      <c r="H6" s="462" t="str">
        <f>IF(ISBLANK(FlightLog!H6),"",FlightLog!H6)</f>
        <v>Operator</v>
      </c>
      <c r="I6" s="494"/>
      <c r="J6" s="487"/>
      <c r="K6" s="462" t="str">
        <f>IF(ISBLANK(FlightLog!K6),"",FlightLog!K6)</f>
        <v>Unit</v>
      </c>
      <c r="L6" s="487"/>
      <c r="M6" s="462" t="str">
        <f>IF(ISBLANK(FlightLog!M6),"",FlightLog!M6)</f>
        <v>IMU</v>
      </c>
      <c r="N6" s="449"/>
      <c r="O6" s="97" t="str">
        <f>IF(ISBLANK(FlightLog!S10),"",FlightLog!S10)</f>
        <v>MTA</v>
      </c>
      <c r="P6" s="448">
        <f>IF(ISBLANK(FlightLog!P6),"",FlightLog!P6)</f>
      </c>
      <c r="Q6" s="463"/>
      <c r="R6" s="449"/>
      <c r="S6" s="448">
        <f>IF(ISBLANK(FlightLog!S6),"",FlightLog!S6)</f>
      </c>
      <c r="T6" s="449"/>
      <c r="U6" s="474" t="str">
        <f>IF(ISBLANK(FlightLog!U6),"",FlightLog!U6)</f>
        <v>Ground Temp°C</v>
      </c>
      <c r="V6" s="475"/>
      <c r="W6" s="162" t="str">
        <f>IF(ISBLANK(FlightLog!W6),"",FlightLog!W6)</f>
        <v>Min Range'</v>
      </c>
      <c r="X6" s="166"/>
      <c r="Y6" s="450"/>
      <c r="Z6" s="451"/>
      <c r="AA6" s="7"/>
      <c r="AB6" s="3"/>
      <c r="AC6" s="40"/>
      <c r="AD6" s="40"/>
    </row>
    <row r="7" spans="1:30" s="1" customFormat="1" ht="15.75" customHeight="1">
      <c r="A7" s="480" t="str">
        <f>IF(ISBLANK(FlightLog!A7),"",FlightLog!A7)</f>
        <v>22.16003800</v>
      </c>
      <c r="B7" s="355"/>
      <c r="C7" s="354" t="str">
        <f>IF(ISBLANK(FlightLog!C7),"",FlightLog!C7)</f>
        <v>USACE ND Lidar</v>
      </c>
      <c r="D7" s="481"/>
      <c r="E7" s="481"/>
      <c r="F7" s="481"/>
      <c r="G7" s="355"/>
      <c r="H7" s="482" t="str">
        <f>IF(ISBLANK(FlightLog!H7),"",FlightLog!H7)</f>
        <v>Jason Flynn</v>
      </c>
      <c r="I7" s="483"/>
      <c r="J7" s="484"/>
      <c r="K7" s="485">
        <f>IF(ISBLANK(FlightLog!K7),"",FlightLog!K7)</f>
        <v>165</v>
      </c>
      <c r="L7" s="486"/>
      <c r="M7" s="491" t="str">
        <f>IF(ISBLANK(FlightLog!M7),"",FlightLog!M7)</f>
        <v>FMU-300</v>
      </c>
      <c r="N7" s="492"/>
      <c r="O7" s="75">
        <f>IF(ISBLANK(FlightLog!S11),"",FlightLog!S11)</f>
        <v>2</v>
      </c>
      <c r="P7" s="471">
        <f>IF(ISBLANK(FlightLog!P7),"",FlightLog!P7)</f>
      </c>
      <c r="Q7" s="472"/>
      <c r="R7" s="473"/>
      <c r="S7" s="471"/>
      <c r="T7" s="473"/>
      <c r="U7" s="169">
        <f>IF(ISBLANK(FlightLog!U7),"",FlightLog!U7)</f>
        <v>8</v>
      </c>
      <c r="V7" s="170">
        <f>IF(ISBLANK(FlightLog!V7),"",FlightLog!V7)</f>
        <v>12</v>
      </c>
      <c r="W7" s="75" t="str">
        <f>IF(ISBLANK(FlightLog!W7),"",FlightLog!W7)</f>
        <v>2100</v>
      </c>
      <c r="X7" s="167"/>
      <c r="Y7" s="478"/>
      <c r="Z7" s="479"/>
      <c r="AA7" s="8"/>
      <c r="AB7" s="9"/>
      <c r="AC7" s="3"/>
      <c r="AD7" s="3"/>
    </row>
    <row r="8" spans="1:30" s="1" customFormat="1" ht="10.5" customHeight="1">
      <c r="A8" s="495" t="str">
        <f>IF(ISBLANK(FlightLog!A8),"",FlightLog!A8)</f>
        <v>Flight Date</v>
      </c>
      <c r="B8" s="496"/>
      <c r="C8" s="497" t="str">
        <f>IF(ISBLANK(FlightLog!C8),"",FlightLog!C8)</f>
        <v>GPS Day</v>
      </c>
      <c r="D8" s="496"/>
      <c r="E8" s="76" t="str">
        <f>IF(ISBLANK(FlightLog!E8),"",FlightLog!E8)</f>
        <v>Lift</v>
      </c>
      <c r="F8" s="474" t="str">
        <f>IF(ISBLANK(FlightLog!F8),"",FlightLog!F8)</f>
        <v>System</v>
      </c>
      <c r="G8" s="498"/>
      <c r="H8" s="497" t="str">
        <f>IF(ISBLANK(FlightLog!H8),"",FlightLog!H8)</f>
        <v>Pilot</v>
      </c>
      <c r="I8" s="499"/>
      <c r="J8" s="496"/>
      <c r="K8" s="474" t="str">
        <f>IF(ISBLANK(FlightLog!K8),"",FlightLog!K8)</f>
        <v>Sun°</v>
      </c>
      <c r="L8" s="498"/>
      <c r="M8" s="488" t="str">
        <f>IF(ISBLANK(FlightLog!M8),"",FlightLog!M8)</f>
        <v>Solar Times (UTC)</v>
      </c>
      <c r="N8" s="489"/>
      <c r="O8" s="490"/>
      <c r="S8" s="497">
        <f>IF(ISBLANK(FlightLog!S8),"",FlightLog!S8)</f>
      </c>
      <c r="T8" s="496"/>
      <c r="U8" s="474" t="str">
        <f>IF(ISBLANK(FlightLog!U8),"",FlightLog!U8)</f>
        <v>Flying Temp °C</v>
      </c>
      <c r="V8" s="475"/>
      <c r="W8" s="162" t="str">
        <f>IF(ISBLANK(FlightLog!W8),"",FlightLog!W8)</f>
        <v>Max Range'</v>
      </c>
      <c r="X8" s="162"/>
      <c r="Y8" s="442"/>
      <c r="Z8" s="443"/>
      <c r="AA8" s="7"/>
      <c r="AB8" s="3"/>
      <c r="AC8" s="40"/>
      <c r="AD8" s="40"/>
    </row>
    <row r="9" spans="1:30" s="1" customFormat="1" ht="16.5" customHeight="1">
      <c r="A9" s="507">
        <f>IF(ISBLANK(FlightLog!A9),"",FlightLog!A9)</f>
        <v>42690</v>
      </c>
      <c r="B9" s="508"/>
      <c r="C9" s="354" t="str">
        <f>IF(ISBLANK(FlightLog!C9),"",FlightLog!C9)</f>
        <v>16-321</v>
      </c>
      <c r="D9" s="355"/>
      <c r="E9" s="77">
        <f>IF(ISBLANK(FlightLog!E9),"",FlightLog!E9)</f>
        <v>6</v>
      </c>
      <c r="F9" s="509" t="str">
        <f>IF(ISBLANK(FlightLog!F9),"",FlightLog!F9)</f>
        <v>R680i</v>
      </c>
      <c r="G9" s="510"/>
      <c r="H9" s="482" t="str">
        <f>IF(ISBLANK(FlightLog!H9),"",FlightLog!H9)</f>
        <v>George Jordan</v>
      </c>
      <c r="I9" s="483"/>
      <c r="J9" s="484"/>
      <c r="K9" s="537" t="str">
        <f>IF(ISBLANK(FlightLog!K9),"",FlightLog!K9)</f>
        <v>N/A</v>
      </c>
      <c r="L9" s="538"/>
      <c r="M9" s="354" t="str">
        <f>IF(ISBLANK(FlightLog!M9),"",FlightLog!M9)</f>
        <v>N/A</v>
      </c>
      <c r="N9" s="481"/>
      <c r="O9" s="355"/>
      <c r="S9" s="503"/>
      <c r="T9" s="504"/>
      <c r="U9" s="169">
        <f>IF(ISBLANK(FlightLog!U9),"",FlightLog!U9)</f>
        <v>2</v>
      </c>
      <c r="V9" s="170">
        <f>IF(ISBLANK(FlightLog!V9),"",FlightLog!V9)</f>
        <v>4</v>
      </c>
      <c r="W9" s="75" t="str">
        <f>IF(ISBLANK(FlightLog!W9),"",FlightLog!W9)</f>
        <v>3950</v>
      </c>
      <c r="X9" s="167"/>
      <c r="Y9" s="544"/>
      <c r="Z9" s="545"/>
      <c r="AA9" s="10"/>
      <c r="AB9" s="256"/>
      <c r="AC9" s="256"/>
      <c r="AD9" s="256"/>
    </row>
    <row r="10" spans="1:30" s="1" customFormat="1" ht="10.5" customHeight="1">
      <c r="A10" s="500" t="str">
        <f>IF(ISBLANK(FlightLog!A10),"",FlightLog!A10)</f>
        <v>Mission ID    (yymmdd_Sen_Job_Lift)</v>
      </c>
      <c r="B10" s="501"/>
      <c r="C10" s="501"/>
      <c r="D10" s="501"/>
      <c r="E10" s="502"/>
      <c r="F10" s="497" t="str">
        <f>IF(ISBLANK(FlightLog!F10),"",FlightLog!F10)</f>
        <v>Aircraft</v>
      </c>
      <c r="G10" s="496"/>
      <c r="H10" s="78" t="str">
        <f>IF(ISBLANK(FlightLog!H10),"",FlightLog!H10)</f>
        <v>Airport ID</v>
      </c>
      <c r="I10" s="497" t="str">
        <f>IF(ISBLANK(FlightLog!I10),"",FlightLog!I10)</f>
        <v>FMS</v>
      </c>
      <c r="J10" s="496"/>
      <c r="K10" s="164" t="str">
        <f>IF(ISBLANK(FlightLog!K10),"",FlightLog!K10)</f>
        <v>UTC</v>
      </c>
      <c r="L10" s="474" t="str">
        <f>IF(ISBLANK(FlightLog!L10),"",FlightLog!L10)</f>
        <v>AMT (ft)</v>
      </c>
      <c r="M10" s="475"/>
      <c r="N10" s="76" t="str">
        <f>IF(ISBLANK(FlightLog!N10),"",FlightLog!N10)</f>
        <v>Speed</v>
      </c>
      <c r="O10" s="76" t="str">
        <f>IF(ISBLANK(FlightLog!O10),"",FlightLog!O10)</f>
        <v>FOV</v>
      </c>
      <c r="P10" s="497" t="str">
        <f>IF(ISBLANK(FlightLog!P10),"",FlightLog!P10)</f>
        <v>Scan Rate (Hz)</v>
      </c>
      <c r="Q10" s="499"/>
      <c r="R10" s="496"/>
      <c r="S10" s="76" t="str">
        <f>IF(ISBLANK(FlightLog!S10),"",FlightLog!S10)</f>
        <v>MTA</v>
      </c>
      <c r="T10" s="79"/>
      <c r="U10" s="474" t="str">
        <f>IF(ISBLANK(FlightLog!U10),"",FlightLog!U10)</f>
        <v>Altm Setting</v>
      </c>
      <c r="V10" s="475"/>
      <c r="W10" s="162" t="str">
        <f>IF(ISBLANK(FlightLog!W10),"",FlightLog!W10)</f>
        <v>Humidity @ Alt</v>
      </c>
      <c r="X10" s="162"/>
      <c r="Y10" s="546"/>
      <c r="Z10" s="547"/>
      <c r="AA10" s="11"/>
      <c r="AB10" s="3"/>
      <c r="AC10" s="40"/>
      <c r="AD10" s="40"/>
    </row>
    <row r="11" spans="1:30" s="1" customFormat="1" ht="15.75" customHeight="1" thickBot="1">
      <c r="A11" s="517" t="str">
        <f>IF(ISBLANK(FlightLog!A11),"",FlightLog!A11)</f>
        <v>161116_165_16003800_06</v>
      </c>
      <c r="B11" s="518"/>
      <c r="C11" s="518"/>
      <c r="D11" s="518"/>
      <c r="E11" s="512"/>
      <c r="F11" s="513" t="str">
        <f>IF(ISBLANK(FlightLog!F11),"",FlightLog!F11)</f>
        <v>N62912</v>
      </c>
      <c r="G11" s="514"/>
      <c r="H11" s="80" t="str">
        <f>IF(ISBLANK(FlightLog!H11),"",FlightLog!H11)</f>
        <v>KMOT</v>
      </c>
      <c r="I11" s="511" t="str">
        <f>IF(ISBLANK(FlightLog!I11),"",FlightLog!I11)</f>
        <v>CCNS 6</v>
      </c>
      <c r="J11" s="512"/>
      <c r="K11" s="161">
        <f>IF(ISBLANK(FlightLog!K11),"",FlightLog!K11)</f>
        <v>-6</v>
      </c>
      <c r="L11" s="505">
        <f>IF(ISBLANK(FlightLog!L11),"",FlightLog!L11)</f>
        <v>3400</v>
      </c>
      <c r="M11" s="506"/>
      <c r="N11" s="143">
        <f>IF(ISBLANK(FlightLog!N11),"",FlightLog!N11)</f>
        <v>140</v>
      </c>
      <c r="O11" s="171">
        <f>IF(ISBLANK(FlightLog!O11),"",FlightLog!O11)</f>
        <v>60</v>
      </c>
      <c r="P11" s="354">
        <f>IF(ISBLANK(FlightLog!P11),"",FlightLog!P11)</f>
        <v>100</v>
      </c>
      <c r="Q11" s="481"/>
      <c r="R11" s="355"/>
      <c r="S11" s="81">
        <f>IF(ISBLANK(FlightLog!S11),"",FlightLog!S11)</f>
        <v>2</v>
      </c>
      <c r="T11" s="163"/>
      <c r="U11" s="169">
        <f>IF(ISBLANK(FlightLog!U11),"",FlightLog!U11)</f>
        <v>29.56</v>
      </c>
      <c r="V11" s="170">
        <f>IF(ISBLANK(FlightLog!V11),"",FlightLog!V11)</f>
        <v>29.58</v>
      </c>
      <c r="W11" s="75">
        <f>IF(ISBLANK(FlightLog!W11),"",FlightLog!W11)</f>
      </c>
      <c r="X11" s="168"/>
      <c r="Y11" s="535"/>
      <c r="Z11" s="536"/>
      <c r="AA11" s="10"/>
      <c r="AB11" s="39"/>
      <c r="AC11" s="39"/>
      <c r="AD11" s="39"/>
    </row>
    <row r="12" spans="1:30" s="1" customFormat="1" ht="10.5" customHeight="1">
      <c r="A12" s="151" t="str">
        <f>IF(ISBLANK(FlightLog!A12),"",FlightLog!A12)</f>
        <v>Base 1 ID</v>
      </c>
      <c r="B12" s="416" t="str">
        <f>IF(ISBLANK(FlightLog!B12),"",FlightLog!B12)</f>
        <v>Location</v>
      </c>
      <c r="C12" s="423"/>
      <c r="D12" s="423"/>
      <c r="E12" s="417"/>
      <c r="F12" s="515" t="str">
        <f>IF(ISBLANK(FlightLog!F12),"",FlightLog!F12)</f>
        <v>Rec ID</v>
      </c>
      <c r="G12" s="516"/>
      <c r="H12" s="155" t="str">
        <f>IF(ISBLANK(FlightLog!H12),"",FlightLog!H12)</f>
        <v>Ant ID</v>
      </c>
      <c r="I12" s="416" t="str">
        <f>IF(ISBLANK(FlightLog!I12),"",FlightLog!I12)</f>
        <v>ARP (m)</v>
      </c>
      <c r="J12" s="417"/>
      <c r="K12" s="416" t="str">
        <f>IF(ISBLANK(FlightLog!K12),"",FlightLog!K12)</f>
        <v>Start Time (UTC)</v>
      </c>
      <c r="L12" s="423"/>
      <c r="M12" s="423"/>
      <c r="N12" s="417"/>
      <c r="O12" s="416" t="str">
        <f>IF(ISBLANK(FlightLog!O12),"",FlightLog!O12)</f>
        <v>Stop Time (UTC)</v>
      </c>
      <c r="P12" s="423"/>
      <c r="Q12" s="423"/>
      <c r="R12" s="417"/>
      <c r="S12" s="416" t="str">
        <f>IF(ISBLANK(FlightLog!S12),"",FlightLog!S12)</f>
        <v>GPS Filename</v>
      </c>
      <c r="T12" s="423"/>
      <c r="U12" s="423"/>
      <c r="V12" s="417"/>
      <c r="W12" s="416" t="str">
        <f>IF(ISBLANK(FlightLog!W12),"",FlightLog!W12)</f>
        <v>Operator</v>
      </c>
      <c r="X12" s="417"/>
      <c r="Y12" s="416" t="str">
        <f>IF(ISBLANK(FlightLog!Z12),"",FlightLog!Z12)</f>
        <v>Data</v>
      </c>
      <c r="Z12" s="543"/>
      <c r="AA12" s="10"/>
      <c r="AB12" s="39"/>
      <c r="AC12" s="39"/>
      <c r="AD12" s="39"/>
    </row>
    <row r="13" spans="1:30" s="1" customFormat="1" ht="15.75" customHeight="1" thickBot="1">
      <c r="A13" s="152" t="str">
        <f>IF(ISBLANK(FlightLog!A13),"",FlightLog!A13)</f>
        <v>FGI 5440</v>
      </c>
      <c r="B13" s="418" t="str">
        <f>IF(ISBLANK(FlightLog!B13),"",FlightLog!B13)</f>
        <v>MINOT ND</v>
      </c>
      <c r="C13" s="519"/>
      <c r="D13" s="519"/>
      <c r="E13" s="419"/>
      <c r="F13" s="418" t="str">
        <f>IF(ISBLANK(FlightLog!F13),"",FlightLog!F13)</f>
        <v>GR3-2</v>
      </c>
      <c r="G13" s="419"/>
      <c r="H13" s="158" t="str">
        <f>IF(ISBLANK(FlightLog!H13),"",FlightLog!H13)</f>
        <v>GR3-2</v>
      </c>
      <c r="I13" s="418">
        <f>IF(ISBLANK(FlightLog!I13),"",FlightLog!I13)</f>
        <v>1.8</v>
      </c>
      <c r="J13" s="419"/>
      <c r="K13" s="427">
        <f>IF(ISBLANK(FlightLog!K13),"",FlightLog!K13)</f>
        <v>42690.541666666664</v>
      </c>
      <c r="L13" s="428"/>
      <c r="M13" s="428"/>
      <c r="N13" s="429"/>
      <c r="O13" s="427">
        <f>IF(ISBLANK(FlightLog!O13),"",FlightLog!O13)</f>
      </c>
      <c r="P13" s="428"/>
      <c r="Q13" s="428"/>
      <c r="R13" s="429"/>
      <c r="S13" s="424">
        <f>IF(ISBLANK(FlightLog!S13),"",FlightLog!S13)</f>
      </c>
      <c r="T13" s="425"/>
      <c r="U13" s="425"/>
      <c r="V13" s="426"/>
      <c r="W13" s="421" t="str">
        <f>IF(ISBLANK(FlightLog!W13),"",FlightLog!W13)</f>
        <v>Jason Flynn</v>
      </c>
      <c r="X13" s="422"/>
      <c r="Y13" s="418" t="str">
        <f>IF(ISBLANK(FlightLog!Z13),"",FlightLog!Z13)</f>
        <v>With AB</v>
      </c>
      <c r="Z13" s="420"/>
      <c r="AA13" s="10"/>
      <c r="AB13" s="39"/>
      <c r="AC13" s="39"/>
      <c r="AD13" s="39"/>
    </row>
    <row r="14" spans="1:26" ht="18" customHeight="1">
      <c r="A14" s="45" t="str">
        <f>IF(ISBLANK(FlightLog!A14),"",FlightLog!A14)</f>
        <v>   </v>
      </c>
      <c r="B14" s="286" t="str">
        <f>IF(ISBLANK(FlightLog!B14),"",FlightLog!B14)</f>
        <v>Flight #</v>
      </c>
      <c r="C14" s="288"/>
      <c r="D14" s="286" t="str">
        <f>IF(ISBLANK(FlightLog!D14),"",FlightLog!D14)</f>
        <v>Wpt</v>
      </c>
      <c r="E14" s="288"/>
      <c r="F14" s="247" t="str">
        <f>IF(ISBLANK(FlightLog!H14),"",FlightLog!H14)</f>
        <v>UTC</v>
      </c>
      <c r="G14" s="394"/>
      <c r="H14" s="45" t="s">
        <v>53</v>
      </c>
      <c r="I14" s="69"/>
      <c r="J14" s="69" t="s">
        <v>54</v>
      </c>
      <c r="K14" s="46"/>
      <c r="L14" s="47"/>
      <c r="M14" s="431"/>
      <c r="N14" s="432"/>
      <c r="O14" s="432"/>
      <c r="P14" s="432"/>
      <c r="Q14" s="432"/>
      <c r="R14" s="432"/>
      <c r="S14" s="432"/>
      <c r="T14" s="433"/>
      <c r="U14" s="156"/>
      <c r="V14" s="156"/>
      <c r="W14" s="156"/>
      <c r="X14" s="156"/>
      <c r="Y14" s="156"/>
      <c r="Z14" s="157"/>
    </row>
    <row r="15" spans="1:26" ht="18" customHeight="1" thickBot="1">
      <c r="A15" s="73" t="str">
        <f>IF(ISBLANK(FlightLog!A15),"",FlightLog!A15)</f>
        <v>Area</v>
      </c>
      <c r="B15" s="63" t="str">
        <f>IF(ISBLANK(FlightLog!B15),"",FlightLog!B15)</f>
        <v>FGI</v>
      </c>
      <c r="C15" s="62" t="str">
        <f>IF(ISBLANK(FlightLog!C15),"",FlightLog!C15)</f>
        <v>Client</v>
      </c>
      <c r="D15" s="63" t="str">
        <f>IF(ISBLANK(FlightLog!D15),"",FlightLog!D15)</f>
        <v>From</v>
      </c>
      <c r="E15" s="116" t="str">
        <f>IF(ISBLANK(FlightLog!E15),"",FlightLog!E15)</f>
        <v>To</v>
      </c>
      <c r="F15" s="438" t="str">
        <f>IF(ISBLANK(FlightLog!H15),"",FlightLog!H15)</f>
        <v>Start</v>
      </c>
      <c r="G15" s="439"/>
      <c r="H15" s="48" t="s">
        <v>48</v>
      </c>
      <c r="I15" s="112" t="s">
        <v>49</v>
      </c>
      <c r="J15" s="65" t="s">
        <v>50</v>
      </c>
      <c r="K15" s="70" t="s">
        <v>51</v>
      </c>
      <c r="L15" s="65" t="s">
        <v>52</v>
      </c>
      <c r="M15" s="413" t="s">
        <v>85</v>
      </c>
      <c r="N15" s="414"/>
      <c r="O15" s="414"/>
      <c r="P15" s="414"/>
      <c r="Q15" s="414"/>
      <c r="R15" s="414"/>
      <c r="S15" s="414"/>
      <c r="T15" s="430"/>
      <c r="U15" s="413" t="s">
        <v>86</v>
      </c>
      <c r="V15" s="414"/>
      <c r="W15" s="414"/>
      <c r="X15" s="414"/>
      <c r="Y15" s="414"/>
      <c r="Z15" s="415"/>
    </row>
    <row r="16" spans="1:26" ht="18" customHeight="1" thickTop="1">
      <c r="A16" s="82">
        <f>IF(ISBLANK(FlightLog!A16),"",FlightLog!A16)</f>
      </c>
      <c r="B16" s="83">
        <f>IF(ISBLANK(FlightLog!B16),"",FlightLog!B16)</f>
      </c>
      <c r="C16" s="84">
        <f>IF(ISBLANK(FlightLog!C16),"",FlightLog!C16)</f>
      </c>
      <c r="D16" s="83">
        <f>IF(ISBLANK(FlightLog!D16),"",FlightLog!D16)</f>
      </c>
      <c r="E16" s="113">
        <f>IF(ISBLANK(FlightLog!E16),"",FlightLog!E16)</f>
      </c>
      <c r="F16" s="436">
        <f>IF(ISBLANK(FlightLog!H16),"",FlightLog!H16)</f>
        <v>0.5701388888888889</v>
      </c>
      <c r="G16" s="437"/>
      <c r="H16" s="117"/>
      <c r="I16" s="64"/>
      <c r="J16" s="71"/>
      <c r="K16" s="16"/>
      <c r="L16" s="66"/>
      <c r="M16" s="539" t="str">
        <f>IF(ISBLANK(FlightLog!P16),"",FlightLog!P16)</f>
        <v>Ground Static at KMOT</v>
      </c>
      <c r="N16" s="540"/>
      <c r="O16" s="540"/>
      <c r="P16" s="540"/>
      <c r="Q16" s="540"/>
      <c r="R16" s="540"/>
      <c r="S16" s="540"/>
      <c r="T16" s="541"/>
      <c r="U16" s="399"/>
      <c r="V16" s="399"/>
      <c r="W16" s="399"/>
      <c r="X16" s="399"/>
      <c r="Y16" s="399"/>
      <c r="Z16" s="542"/>
    </row>
    <row r="17" spans="1:26" ht="18" customHeight="1">
      <c r="A17" s="85">
        <f>IF(ISBLANK(FlightLog!A17),"",FlightLog!A17)</f>
      </c>
      <c r="B17" s="86">
        <f>IF(ISBLANK(FlightLog!B17),"",FlightLog!B17)</f>
      </c>
      <c r="C17" s="87">
        <f>IF(ISBLANK(FlightLog!C17),"",FlightLog!C17)</f>
      </c>
      <c r="D17" s="86">
        <f>IF(ISBLANK(FlightLog!D17),"",FlightLog!D17)</f>
      </c>
      <c r="E17" s="114">
        <f>IF(ISBLANK(FlightLog!E17),"",FlightLog!E17)</f>
      </c>
      <c r="F17" s="434">
        <f>IF(ISBLANK(FlightLog!H17),"",FlightLog!H17)</f>
        <v>0.5826388888888888</v>
      </c>
      <c r="G17" s="435"/>
      <c r="H17" s="118"/>
      <c r="I17" s="52"/>
      <c r="J17" s="72"/>
      <c r="K17" s="16"/>
      <c r="L17" s="67"/>
      <c r="M17" s="520" t="str">
        <f>IF(ISBLANK(FlightLog!P17),"",FlightLog!P17)</f>
        <v>Pre Acquisition Alingment Turns</v>
      </c>
      <c r="N17" s="521"/>
      <c r="O17" s="521"/>
      <c r="P17" s="521"/>
      <c r="Q17" s="521"/>
      <c r="R17" s="521"/>
      <c r="S17" s="521"/>
      <c r="T17" s="522"/>
      <c r="U17" s="337"/>
      <c r="V17" s="337"/>
      <c r="W17" s="337"/>
      <c r="X17" s="337"/>
      <c r="Y17" s="337"/>
      <c r="Z17" s="523"/>
    </row>
    <row r="18" spans="1:26" ht="18" customHeight="1">
      <c r="A18" s="85" t="str">
        <f>IF(ISBLANK(FlightLog!A18),"",FlightLog!A18)</f>
        <v>Ward1</v>
      </c>
      <c r="B18" s="86">
        <f>IF(ISBLANK(FlightLog!B18),"",FlightLog!B18)</f>
        <v>75</v>
      </c>
      <c r="C18" s="87">
        <f>IF(ISBLANK(FlightLog!C18),"",FlightLog!C18)</f>
      </c>
      <c r="D18" s="86">
        <f>IF(ISBLANK(FlightLog!D18),"",FlightLog!D18)</f>
        <v>118</v>
      </c>
      <c r="E18" s="114">
        <f>IF(ISBLANK(FlightLog!E18),"",FlightLog!E18)</f>
        <v>1</v>
      </c>
      <c r="F18" s="434">
        <f>IF(ISBLANK(FlightLog!H18),"",FlightLog!H18)</f>
        <v>0.5875</v>
      </c>
      <c r="G18" s="435"/>
      <c r="H18" s="118"/>
      <c r="I18" s="119"/>
      <c r="J18" s="120"/>
      <c r="K18" s="16"/>
      <c r="L18" s="68"/>
      <c r="M18" s="520" t="str">
        <f>IF(ISBLANK(FlightLog!P18),"",FlightLog!P18)</f>
        <v>ND COE Phase 7</v>
      </c>
      <c r="N18" s="521"/>
      <c r="O18" s="521"/>
      <c r="P18" s="521"/>
      <c r="Q18" s="521"/>
      <c r="R18" s="521"/>
      <c r="S18" s="521"/>
      <c r="T18" s="522"/>
      <c r="U18" s="337"/>
      <c r="V18" s="337"/>
      <c r="W18" s="337"/>
      <c r="X18" s="337"/>
      <c r="Y18" s="337"/>
      <c r="Z18" s="523"/>
    </row>
    <row r="19" spans="1:26" ht="18" customHeight="1">
      <c r="A19" s="85">
        <f>IF(ISBLANK(FlightLog!A19),"",FlightLog!A19)</f>
      </c>
      <c r="B19" s="86">
        <f>IF(ISBLANK(FlightLog!B19),"",FlightLog!B19)</f>
        <v>74</v>
      </c>
      <c r="C19" s="87">
        <f>IF(ISBLANK(FlightLog!C19),"",FlightLog!C19)</f>
      </c>
      <c r="D19" s="86">
        <f>IF(ISBLANK(FlightLog!D19),"",FlightLog!D19)</f>
        <v>1</v>
      </c>
      <c r="E19" s="114">
        <f>IF(ISBLANK(FlightLog!E19),"",FlightLog!E19)</f>
        <v>118</v>
      </c>
      <c r="F19" s="434">
        <f>IF(ISBLANK(FlightLog!H19),"",FlightLog!H19)</f>
        <v>0.6020833333333333</v>
      </c>
      <c r="G19" s="435"/>
      <c r="H19" s="118"/>
      <c r="I19" s="119"/>
      <c r="J19" s="120"/>
      <c r="K19" s="16"/>
      <c r="L19" s="68"/>
      <c r="M19" s="520">
        <f>IF(ISBLANK(FlightLog!P19),"",FlightLog!P19)</f>
      </c>
      <c r="N19" s="521"/>
      <c r="O19" s="521"/>
      <c r="P19" s="521"/>
      <c r="Q19" s="521"/>
      <c r="R19" s="521"/>
      <c r="S19" s="521"/>
      <c r="T19" s="522"/>
      <c r="U19" s="337"/>
      <c r="V19" s="337"/>
      <c r="W19" s="337"/>
      <c r="X19" s="337"/>
      <c r="Y19" s="337"/>
      <c r="Z19" s="523"/>
    </row>
    <row r="20" spans="1:26" ht="18" customHeight="1">
      <c r="A20" s="85">
        <f>IF(ISBLANK(FlightLog!A20),"",FlightLog!A20)</f>
      </c>
      <c r="B20" s="86">
        <f>IF(ISBLANK(FlightLog!B20),"",FlightLog!B20)</f>
        <v>73</v>
      </c>
      <c r="C20" s="87">
        <f>IF(ISBLANK(FlightLog!C20),"",FlightLog!C20)</f>
      </c>
      <c r="D20" s="86">
        <f>IF(ISBLANK(FlightLog!D20),"",FlightLog!D20)</f>
        <v>118</v>
      </c>
      <c r="E20" s="114">
        <f>IF(ISBLANK(FlightLog!E20),"",FlightLog!E20)</f>
        <v>1</v>
      </c>
      <c r="F20" s="434">
        <f>IF(ISBLANK(FlightLog!H20),"",FlightLog!H20)</f>
        <v>0.6166666666666667</v>
      </c>
      <c r="G20" s="435"/>
      <c r="H20" s="118"/>
      <c r="I20" s="119"/>
      <c r="J20" s="120"/>
      <c r="K20" s="16"/>
      <c r="L20" s="68"/>
      <c r="M20" s="520">
        <f>IF(ISBLANK(FlightLog!P20),"",FlightLog!P20)</f>
      </c>
      <c r="N20" s="521"/>
      <c r="O20" s="521"/>
      <c r="P20" s="521"/>
      <c r="Q20" s="521"/>
      <c r="R20" s="521"/>
      <c r="S20" s="521"/>
      <c r="T20" s="522"/>
      <c r="U20" s="337"/>
      <c r="V20" s="337"/>
      <c r="W20" s="337"/>
      <c r="X20" s="337"/>
      <c r="Y20" s="337"/>
      <c r="Z20" s="523"/>
    </row>
    <row r="21" spans="1:26" ht="18" customHeight="1">
      <c r="A21" s="85">
        <f>IF(ISBLANK(FlightLog!A21),"",FlightLog!A21)</f>
      </c>
      <c r="B21" s="86">
        <f>IF(ISBLANK(FlightLog!B21),"",FlightLog!B21)</f>
        <v>72</v>
      </c>
      <c r="C21" s="87">
        <f>IF(ISBLANK(FlightLog!C21),"",FlightLog!C21)</f>
      </c>
      <c r="D21" s="86">
        <f>IF(ISBLANK(FlightLog!D21),"",FlightLog!D21)</f>
        <v>1</v>
      </c>
      <c r="E21" s="114">
        <f>IF(ISBLANK(FlightLog!E21),"",FlightLog!E21)</f>
        <v>118</v>
      </c>
      <c r="F21" s="434">
        <f>IF(ISBLANK(FlightLog!H21),"",FlightLog!H21)</f>
        <v>0.6298611111111111</v>
      </c>
      <c r="G21" s="435"/>
      <c r="H21" s="118"/>
      <c r="I21" s="119"/>
      <c r="J21" s="120"/>
      <c r="K21" s="16"/>
      <c r="L21" s="68"/>
      <c r="M21" s="520">
        <f>IF(ISBLANK(FlightLog!P21),"",FlightLog!P21)</f>
      </c>
      <c r="N21" s="521"/>
      <c r="O21" s="521"/>
      <c r="P21" s="521"/>
      <c r="Q21" s="521"/>
      <c r="R21" s="521"/>
      <c r="S21" s="521"/>
      <c r="T21" s="522"/>
      <c r="U21" s="337"/>
      <c r="V21" s="337"/>
      <c r="W21" s="337"/>
      <c r="X21" s="337"/>
      <c r="Y21" s="337"/>
      <c r="Z21" s="523"/>
    </row>
    <row r="22" spans="1:26" ht="18" customHeight="1">
      <c r="A22" s="85">
        <f>IF(ISBLANK(FlightLog!A22),"",FlightLog!A22)</f>
      </c>
      <c r="B22" s="86">
        <f>IF(ISBLANK(FlightLog!B22),"",FlightLog!B22)</f>
        <v>71</v>
      </c>
      <c r="C22" s="87">
        <f>IF(ISBLANK(FlightLog!C22),"",FlightLog!C22)</f>
      </c>
      <c r="D22" s="86">
        <f>IF(ISBLANK(FlightLog!D22),"",FlightLog!D22)</f>
        <v>118</v>
      </c>
      <c r="E22" s="114">
        <f>IF(ISBLANK(FlightLog!E22),"",FlightLog!E22)</f>
        <v>1</v>
      </c>
      <c r="F22" s="434">
        <f>IF(ISBLANK(FlightLog!H22),"",FlightLog!H22)</f>
        <v>0.6451388888888888</v>
      </c>
      <c r="G22" s="435"/>
      <c r="H22" s="118"/>
      <c r="I22" s="119"/>
      <c r="J22" s="120"/>
      <c r="K22" s="16"/>
      <c r="L22" s="68"/>
      <c r="M22" s="520">
        <f>IF(ISBLANK(FlightLog!P22),"",FlightLog!P22)</f>
      </c>
      <c r="N22" s="521"/>
      <c r="O22" s="521"/>
      <c r="P22" s="521"/>
      <c r="Q22" s="521"/>
      <c r="R22" s="521"/>
      <c r="S22" s="521"/>
      <c r="T22" s="522"/>
      <c r="U22" s="337"/>
      <c r="V22" s="337"/>
      <c r="W22" s="337"/>
      <c r="X22" s="337"/>
      <c r="Y22" s="337"/>
      <c r="Z22" s="523"/>
    </row>
    <row r="23" spans="1:26" ht="18" customHeight="1">
      <c r="A23" s="85">
        <f>IF(ISBLANK(FlightLog!A23),"",FlightLog!A23)</f>
      </c>
      <c r="B23" s="86">
        <f>IF(ISBLANK(FlightLog!B23),"",FlightLog!B23)</f>
        <v>70</v>
      </c>
      <c r="C23" s="87">
        <f>IF(ISBLANK(FlightLog!C23),"",FlightLog!C23)</f>
      </c>
      <c r="D23" s="86">
        <f>IF(ISBLANK(FlightLog!D23),"",FlightLog!D23)</f>
        <v>1</v>
      </c>
      <c r="E23" s="114">
        <f>IF(ISBLANK(FlightLog!E23),"",FlightLog!E23)</f>
        <v>118</v>
      </c>
      <c r="F23" s="434">
        <f>IF(ISBLANK(FlightLog!H23),"",FlightLog!H23)</f>
        <v>0.6590277777777778</v>
      </c>
      <c r="G23" s="435"/>
      <c r="H23" s="118"/>
      <c r="I23" s="119"/>
      <c r="J23" s="120"/>
      <c r="K23" s="16"/>
      <c r="L23" s="68"/>
      <c r="M23" s="520">
        <f>IF(ISBLANK(FlightLog!P23),"",FlightLog!P23)</f>
      </c>
      <c r="N23" s="521"/>
      <c r="O23" s="521"/>
      <c r="P23" s="521"/>
      <c r="Q23" s="521"/>
      <c r="R23" s="521"/>
      <c r="S23" s="521"/>
      <c r="T23" s="522"/>
      <c r="U23" s="337"/>
      <c r="V23" s="337"/>
      <c r="W23" s="337"/>
      <c r="X23" s="337"/>
      <c r="Y23" s="337"/>
      <c r="Z23" s="523"/>
    </row>
    <row r="24" spans="1:26" ht="18" customHeight="1">
      <c r="A24" s="85">
        <f>IF(ISBLANK(FlightLog!A24),"",FlightLog!A24)</f>
      </c>
      <c r="B24" s="86">
        <f>IF(ISBLANK(FlightLog!B24),"",FlightLog!B24)</f>
        <v>69</v>
      </c>
      <c r="C24" s="87">
        <f>IF(ISBLANK(FlightLog!C24),"",FlightLog!C24)</f>
      </c>
      <c r="D24" s="86">
        <f>IF(ISBLANK(FlightLog!D24),"",FlightLog!D24)</f>
        <v>118</v>
      </c>
      <c r="E24" s="114">
        <f>IF(ISBLANK(FlightLog!E24),"",FlightLog!E24)</f>
        <v>1</v>
      </c>
      <c r="F24" s="434">
        <f>IF(ISBLANK(FlightLog!H24),"",FlightLog!H24)</f>
        <v>0.6736111111111112</v>
      </c>
      <c r="G24" s="435"/>
      <c r="H24" s="118"/>
      <c r="I24" s="119"/>
      <c r="J24" s="120"/>
      <c r="K24" s="16"/>
      <c r="L24" s="68"/>
      <c r="M24" s="520">
        <f>IF(ISBLANK(FlightLog!P24),"",FlightLog!P24)</f>
      </c>
      <c r="N24" s="521"/>
      <c r="O24" s="521"/>
      <c r="P24" s="521"/>
      <c r="Q24" s="521"/>
      <c r="R24" s="521"/>
      <c r="S24" s="521"/>
      <c r="T24" s="522"/>
      <c r="U24" s="337"/>
      <c r="V24" s="337"/>
      <c r="W24" s="337"/>
      <c r="X24" s="337"/>
      <c r="Y24" s="337"/>
      <c r="Z24" s="523"/>
    </row>
    <row r="25" spans="1:26" ht="18" customHeight="1">
      <c r="A25" s="85">
        <f>IF(ISBLANK(FlightLog!A25),"",FlightLog!A25)</f>
      </c>
      <c r="B25" s="86">
        <f>IF(ISBLANK(FlightLog!B25),"",FlightLog!B25)</f>
        <v>68</v>
      </c>
      <c r="C25" s="87">
        <f>IF(ISBLANK(FlightLog!C25),"",FlightLog!C25)</f>
      </c>
      <c r="D25" s="86">
        <f>IF(ISBLANK(FlightLog!D25),"",FlightLog!D25)</f>
        <v>1</v>
      </c>
      <c r="E25" s="114">
        <f>IF(ISBLANK(FlightLog!E25),"",FlightLog!E25)</f>
        <v>118</v>
      </c>
      <c r="F25" s="434">
        <f>IF(ISBLANK(FlightLog!H25),"",FlightLog!H25)</f>
        <v>0.6875</v>
      </c>
      <c r="G25" s="435"/>
      <c r="H25" s="118"/>
      <c r="I25" s="119"/>
      <c r="J25" s="120"/>
      <c r="K25" s="16"/>
      <c r="L25" s="68"/>
      <c r="M25" s="520">
        <f>IF(ISBLANK(FlightLog!P25),"",FlightLog!P25)</f>
      </c>
      <c r="N25" s="521"/>
      <c r="O25" s="521"/>
      <c r="P25" s="521"/>
      <c r="Q25" s="521"/>
      <c r="R25" s="521"/>
      <c r="S25" s="521"/>
      <c r="T25" s="522"/>
      <c r="U25" s="337"/>
      <c r="V25" s="337"/>
      <c r="W25" s="337"/>
      <c r="X25" s="337"/>
      <c r="Y25" s="337"/>
      <c r="Z25" s="523"/>
    </row>
    <row r="26" spans="1:26" ht="18" customHeight="1">
      <c r="A26" s="85">
        <f>IF(ISBLANK(FlightLog!A26),"",FlightLog!A26)</f>
      </c>
      <c r="B26" s="86">
        <f>IF(ISBLANK(FlightLog!B26),"",FlightLog!B26)</f>
        <v>67</v>
      </c>
      <c r="C26" s="87">
        <f>IF(ISBLANK(FlightLog!C26),"",FlightLog!C26)</f>
      </c>
      <c r="D26" s="86">
        <f>IF(ISBLANK(FlightLog!D26),"",FlightLog!D26)</f>
        <v>118</v>
      </c>
      <c r="E26" s="114">
        <f>IF(ISBLANK(FlightLog!E26),"",FlightLog!E26)</f>
        <v>1</v>
      </c>
      <c r="F26" s="434">
        <f>IF(ISBLANK(FlightLog!H26),"",FlightLog!H26)</f>
        <v>0.7020833333333334</v>
      </c>
      <c r="G26" s="435"/>
      <c r="H26" s="118"/>
      <c r="I26" s="119"/>
      <c r="J26" s="120"/>
      <c r="K26" s="16"/>
      <c r="L26" s="68"/>
      <c r="M26" s="520">
        <f>IF(ISBLANK(FlightLog!P26),"",FlightLog!P26)</f>
      </c>
      <c r="N26" s="521"/>
      <c r="O26" s="521"/>
      <c r="P26" s="521"/>
      <c r="Q26" s="521"/>
      <c r="R26" s="521"/>
      <c r="S26" s="521"/>
      <c r="T26" s="522"/>
      <c r="U26" s="337"/>
      <c r="V26" s="337"/>
      <c r="W26" s="337"/>
      <c r="X26" s="337"/>
      <c r="Y26" s="337"/>
      <c r="Z26" s="523"/>
    </row>
    <row r="27" spans="1:26" ht="18" customHeight="1">
      <c r="A27" s="85">
        <f>IF(ISBLANK(FlightLog!A27),"",FlightLog!A27)</f>
      </c>
      <c r="B27" s="86">
        <f>IF(ISBLANK(FlightLog!B27),"",FlightLog!B27)</f>
        <v>66</v>
      </c>
      <c r="C27" s="87">
        <f>IF(ISBLANK(FlightLog!C27),"",FlightLog!C27)</f>
      </c>
      <c r="D27" s="86">
        <f>IF(ISBLANK(FlightLog!D27),"",FlightLog!D27)</f>
        <v>1</v>
      </c>
      <c r="E27" s="115">
        <f>IF(ISBLANK(FlightLog!E27),"",FlightLog!E27)</f>
        <v>118</v>
      </c>
      <c r="F27" s="434">
        <f>IF(ISBLANK(FlightLog!H27),"",FlightLog!H27)</f>
        <v>0.7159722222222222</v>
      </c>
      <c r="G27" s="435"/>
      <c r="H27" s="118"/>
      <c r="I27" s="119"/>
      <c r="J27" s="120"/>
      <c r="K27" s="16"/>
      <c r="L27" s="68"/>
      <c r="M27" s="520">
        <f>IF(ISBLANK(FlightLog!P27),"",FlightLog!P27)</f>
      </c>
      <c r="N27" s="521"/>
      <c r="O27" s="521"/>
      <c r="P27" s="521"/>
      <c r="Q27" s="521"/>
      <c r="R27" s="521"/>
      <c r="S27" s="521"/>
      <c r="T27" s="522"/>
      <c r="U27" s="337"/>
      <c r="V27" s="337"/>
      <c r="W27" s="337"/>
      <c r="X27" s="337"/>
      <c r="Y27" s="337"/>
      <c r="Z27" s="523"/>
    </row>
    <row r="28" spans="1:26" ht="18" customHeight="1">
      <c r="A28" s="85">
        <f>IF(ISBLANK(FlightLog!A28),"",FlightLog!A28)</f>
      </c>
      <c r="B28" s="86">
        <f>IF(ISBLANK(FlightLog!B28),"",FlightLog!B28)</f>
        <v>66</v>
      </c>
      <c r="C28" s="87">
        <f>IF(ISBLANK(FlightLog!C28),"",FlightLog!C28)</f>
      </c>
      <c r="D28" s="86">
        <f>IF(ISBLANK(FlightLog!D28),"",FlightLog!D28)</f>
        <v>118</v>
      </c>
      <c r="E28" s="115">
        <f>IF(ISBLANK(FlightLog!E28),"",FlightLog!E28)</f>
        <v>110</v>
      </c>
      <c r="F28" s="434">
        <f>IF(ISBLANK(FlightLog!H28),"",FlightLog!H28)</f>
        <v>0.7298611111111111</v>
      </c>
      <c r="G28" s="435"/>
      <c r="H28" s="118"/>
      <c r="I28" s="119"/>
      <c r="J28" s="120"/>
      <c r="K28" s="16"/>
      <c r="L28" s="68"/>
      <c r="M28" s="520" t="str">
        <f>IF(ISBLANK(FlightLog!P28),"",FlightLog!P28)</f>
        <v>Calibration Line</v>
      </c>
      <c r="N28" s="521"/>
      <c r="O28" s="521"/>
      <c r="P28" s="521"/>
      <c r="Q28" s="521"/>
      <c r="R28" s="521"/>
      <c r="S28" s="521"/>
      <c r="T28" s="522"/>
      <c r="U28" s="337"/>
      <c r="V28" s="337"/>
      <c r="W28" s="337"/>
      <c r="X28" s="337"/>
      <c r="Y28" s="337"/>
      <c r="Z28" s="523"/>
    </row>
    <row r="29" spans="1:26" ht="18" customHeight="1">
      <c r="A29" s="85">
        <f>IF(ISBLANK(FlightLog!A29),"",FlightLog!A29)</f>
      </c>
      <c r="B29" s="86">
        <f>IF(ISBLANK(FlightLog!B29),"",FlightLog!B29)</f>
        <v>65</v>
      </c>
      <c r="C29" s="87">
        <f>IF(ISBLANK(FlightLog!C29),"",FlightLog!C29)</f>
      </c>
      <c r="D29" s="86">
        <f>IF(ISBLANK(FlightLog!D29),"",FlightLog!D29)</f>
        <v>118</v>
      </c>
      <c r="E29" s="115">
        <f>IF(ISBLANK(FlightLog!E29),"",FlightLog!E29)</f>
        <v>1</v>
      </c>
      <c r="F29" s="434">
        <f>IF(ISBLANK(FlightLog!H29),"",FlightLog!H29)</f>
        <v>0.7361111111111112</v>
      </c>
      <c r="G29" s="435"/>
      <c r="H29" s="118"/>
      <c r="I29" s="119"/>
      <c r="J29" s="120"/>
      <c r="K29" s="16"/>
      <c r="L29" s="68"/>
      <c r="M29" s="520" t="str">
        <f>IF(ISBLANK(FlightLog!P29),"",FlightLog!P29)</f>
        <v>Lite Turbulence</v>
      </c>
      <c r="N29" s="521"/>
      <c r="O29" s="521"/>
      <c r="P29" s="521"/>
      <c r="Q29" s="521"/>
      <c r="R29" s="521"/>
      <c r="S29" s="521"/>
      <c r="T29" s="522"/>
      <c r="U29" s="548" t="s">
        <v>132</v>
      </c>
      <c r="V29" s="548"/>
      <c r="W29" s="548"/>
      <c r="X29" s="548"/>
      <c r="Y29" s="548"/>
      <c r="Z29" s="549"/>
    </row>
    <row r="30" spans="1:26" ht="18" customHeight="1">
      <c r="A30" s="85">
        <f>IF(ISBLANK(FlightLog!A30),"",FlightLog!A30)</f>
      </c>
      <c r="B30" s="86">
        <f>IF(ISBLANK(FlightLog!B30),"",FlightLog!B30)</f>
        <v>64</v>
      </c>
      <c r="C30" s="87">
        <f>IF(ISBLANK(FlightLog!C30),"",FlightLog!C30)</f>
      </c>
      <c r="D30" s="86">
        <f>IF(ISBLANK(FlightLog!D30),"",FlightLog!D30)</f>
        <v>1</v>
      </c>
      <c r="E30" s="115">
        <f>IF(ISBLANK(FlightLog!E30),"",FlightLog!E30)</f>
        <v>118</v>
      </c>
      <c r="F30" s="434">
        <f>IF(ISBLANK(FlightLog!H30),"",FlightLog!H30)</f>
        <v>0.75</v>
      </c>
      <c r="G30" s="435"/>
      <c r="H30" s="118"/>
      <c r="I30" s="119"/>
      <c r="J30" s="120"/>
      <c r="K30" s="16"/>
      <c r="L30" s="68"/>
      <c r="M30" s="520" t="str">
        <f>IF(ISBLANK(FlightLog!P30),"",FlightLog!P30)</f>
        <v>Lite Turbulence</v>
      </c>
      <c r="N30" s="521"/>
      <c r="O30" s="521"/>
      <c r="P30" s="521"/>
      <c r="Q30" s="521"/>
      <c r="R30" s="521"/>
      <c r="S30" s="521"/>
      <c r="T30" s="522"/>
      <c r="U30" s="548" t="s">
        <v>132</v>
      </c>
      <c r="V30" s="548"/>
      <c r="W30" s="548"/>
      <c r="X30" s="548"/>
      <c r="Y30" s="548"/>
      <c r="Z30" s="549"/>
    </row>
    <row r="31" spans="1:26" ht="18" customHeight="1">
      <c r="A31" s="85">
        <f>IF(ISBLANK(FlightLog!A31),"",FlightLog!A31)</f>
      </c>
      <c r="B31" s="86">
        <f>IF(ISBLANK(FlightLog!B31),"",FlightLog!B31)</f>
        <v>63</v>
      </c>
      <c r="C31" s="87">
        <f>IF(ISBLANK(FlightLog!C31),"",FlightLog!C31)</f>
      </c>
      <c r="D31" s="86">
        <f>IF(ISBLANK(FlightLog!D31),"",FlightLog!D31)</f>
        <v>118</v>
      </c>
      <c r="E31" s="115">
        <f>IF(ISBLANK(FlightLog!E31),"",FlightLog!E31)</f>
        <v>1</v>
      </c>
      <c r="F31" s="434">
        <f>IF(ISBLANK(FlightLog!H31),"",FlightLog!H31)</f>
        <v>0.7638888888888888</v>
      </c>
      <c r="G31" s="435"/>
      <c r="H31" s="118"/>
      <c r="I31" s="119"/>
      <c r="J31" s="120"/>
      <c r="K31" s="16"/>
      <c r="L31" s="68"/>
      <c r="M31" s="520">
        <f>IF(ISBLANK(FlightLog!P31),"",FlightLog!P31)</f>
      </c>
      <c r="N31" s="521"/>
      <c r="O31" s="521"/>
      <c r="P31" s="521"/>
      <c r="Q31" s="521"/>
      <c r="R31" s="521"/>
      <c r="S31" s="521"/>
      <c r="T31" s="522"/>
      <c r="U31" s="337"/>
      <c r="V31" s="337"/>
      <c r="W31" s="337"/>
      <c r="X31" s="337"/>
      <c r="Y31" s="337"/>
      <c r="Z31" s="523"/>
    </row>
    <row r="32" spans="1:26" ht="18" customHeight="1">
      <c r="A32" s="85">
        <f>IF(ISBLANK(FlightLog!A32),"",FlightLog!A32)</f>
      </c>
      <c r="B32" s="86">
        <f>IF(ISBLANK(FlightLog!B32),"",FlightLog!B32)</f>
        <v>62</v>
      </c>
      <c r="C32" s="87">
        <f>IF(ISBLANK(FlightLog!C32),"",FlightLog!C32)</f>
      </c>
      <c r="D32" s="86">
        <f>IF(ISBLANK(FlightLog!D32),"",FlightLog!D32)</f>
        <v>1</v>
      </c>
      <c r="E32" s="115">
        <f>IF(ISBLANK(FlightLog!E32),"",FlightLog!E32)</f>
        <v>118</v>
      </c>
      <c r="F32" s="434">
        <f>IF(ISBLANK(FlightLog!H32),"",FlightLog!H32)</f>
        <v>0.7777777777777778</v>
      </c>
      <c r="G32" s="435"/>
      <c r="H32" s="118"/>
      <c r="I32" s="119"/>
      <c r="J32" s="120"/>
      <c r="K32" s="16"/>
      <c r="L32" s="68"/>
      <c r="M32" s="520">
        <f>IF(ISBLANK(FlightLog!P32),"",FlightLog!P32)</f>
      </c>
      <c r="N32" s="521"/>
      <c r="O32" s="521"/>
      <c r="P32" s="521"/>
      <c r="Q32" s="521"/>
      <c r="R32" s="521"/>
      <c r="S32" s="521"/>
      <c r="T32" s="522"/>
      <c r="U32" s="337"/>
      <c r="V32" s="337"/>
      <c r="W32" s="337"/>
      <c r="X32" s="337"/>
      <c r="Y32" s="337"/>
      <c r="Z32" s="523"/>
    </row>
    <row r="33" spans="1:26" ht="18" customHeight="1">
      <c r="A33" s="85">
        <f>IF(ISBLANK(FlightLog!A33),"",FlightLog!A33)</f>
      </c>
      <c r="B33" s="86">
        <f>IF(ISBLANK(FlightLog!B33),"",FlightLog!B33)</f>
        <v>61</v>
      </c>
      <c r="C33" s="87">
        <f>IF(ISBLANK(FlightLog!C33),"",FlightLog!C33)</f>
      </c>
      <c r="D33" s="86">
        <f>IF(ISBLANK(FlightLog!D33),"",FlightLog!D33)</f>
        <v>118</v>
      </c>
      <c r="E33" s="115">
        <f>IF(ISBLANK(FlightLog!E33),"",FlightLog!E33)</f>
        <v>1</v>
      </c>
      <c r="F33" s="434">
        <f>IF(ISBLANK(FlightLog!H33),"",FlightLog!H33)</f>
        <v>0.7930555555555556</v>
      </c>
      <c r="G33" s="435"/>
      <c r="H33" s="118"/>
      <c r="I33" s="119"/>
      <c r="J33" s="120"/>
      <c r="K33" s="16"/>
      <c r="L33" s="68"/>
      <c r="M33" s="520">
        <f>IF(ISBLANK(FlightLog!P33),"",FlightLog!P33)</f>
      </c>
      <c r="N33" s="521"/>
      <c r="O33" s="521"/>
      <c r="P33" s="521"/>
      <c r="Q33" s="521"/>
      <c r="R33" s="521"/>
      <c r="S33" s="521"/>
      <c r="T33" s="522"/>
      <c r="U33" s="337"/>
      <c r="V33" s="337"/>
      <c r="W33" s="337"/>
      <c r="X33" s="337"/>
      <c r="Y33" s="337"/>
      <c r="Z33" s="523"/>
    </row>
    <row r="34" spans="1:26" ht="18" customHeight="1">
      <c r="A34" s="85">
        <f>IF(ISBLANK(FlightLog!A34),"",FlightLog!A34)</f>
      </c>
      <c r="B34" s="86">
        <f>IF(ISBLANK(FlightLog!B34),"",FlightLog!B34)</f>
        <v>60</v>
      </c>
      <c r="C34" s="87">
        <f>IF(ISBLANK(FlightLog!C34),"",FlightLog!C34)</f>
      </c>
      <c r="D34" s="86">
        <f>IF(ISBLANK(FlightLog!D34),"",FlightLog!D34)</f>
        <v>1</v>
      </c>
      <c r="E34" s="115">
        <f>IF(ISBLANK(FlightLog!E34),"",FlightLog!E34)</f>
        <v>118</v>
      </c>
      <c r="F34" s="434">
        <f>IF(ISBLANK(FlightLog!H34),"",FlightLog!H34)</f>
        <v>0.80625</v>
      </c>
      <c r="G34" s="435"/>
      <c r="H34" s="118"/>
      <c r="I34" s="119"/>
      <c r="J34" s="120"/>
      <c r="K34" s="16"/>
      <c r="L34" s="68"/>
      <c r="M34" s="520">
        <f>IF(ISBLANK(FlightLog!P34),"",FlightLog!P34)</f>
      </c>
      <c r="N34" s="521"/>
      <c r="O34" s="521"/>
      <c r="P34" s="521"/>
      <c r="Q34" s="521"/>
      <c r="R34" s="521"/>
      <c r="S34" s="521"/>
      <c r="T34" s="522"/>
      <c r="U34" s="337"/>
      <c r="V34" s="337"/>
      <c r="W34" s="337"/>
      <c r="X34" s="337"/>
      <c r="Y34" s="337"/>
      <c r="Z34" s="523"/>
    </row>
    <row r="35" spans="1:26" ht="18" customHeight="1">
      <c r="A35" s="85" t="str">
        <f>IF(ISBLANK(FlightLog!A35),"",FlightLog!A35)</f>
        <v>Ward_X</v>
      </c>
      <c r="B35" s="86">
        <f>IF(ISBLANK(FlightLog!B35),"",FlightLog!B35)</f>
        <v>2</v>
      </c>
      <c r="C35" s="87">
        <f>IF(ISBLANK(FlightLog!C35),"",FlightLog!C35)</f>
      </c>
      <c r="D35" s="86">
        <f>IF(ISBLANK(FlightLog!D35),"",FlightLog!D35)</f>
        <v>40</v>
      </c>
      <c r="E35" s="115">
        <f>IF(ISBLANK(FlightLog!E35),"",FlightLog!E35)</f>
        <v>65</v>
      </c>
      <c r="F35" s="434">
        <f>IF(ISBLANK(FlightLog!H35),"",FlightLog!H35)</f>
        <v>0.8229166666666666</v>
      </c>
      <c r="G35" s="435"/>
      <c r="H35" s="118"/>
      <c r="I35" s="119"/>
      <c r="J35" s="120"/>
      <c r="K35" s="16"/>
      <c r="L35" s="68"/>
      <c r="M35" s="520" t="str">
        <f>IF(ISBLANK(FlightLog!P35),"",FlightLog!P35)</f>
        <v>Cross Tie Line</v>
      </c>
      <c r="N35" s="521"/>
      <c r="O35" s="521"/>
      <c r="P35" s="521"/>
      <c r="Q35" s="521"/>
      <c r="R35" s="521"/>
      <c r="S35" s="521"/>
      <c r="T35" s="522"/>
      <c r="U35" s="337"/>
      <c r="V35" s="337"/>
      <c r="W35" s="337"/>
      <c r="X35" s="337"/>
      <c r="Y35" s="337"/>
      <c r="Z35" s="523"/>
    </row>
    <row r="36" spans="1:26" ht="18" customHeight="1">
      <c r="A36" s="85">
        <f>IF(ISBLANK(FlightLog!A36),"",FlightLog!A36)</f>
      </c>
      <c r="B36" s="86">
        <f>IF(ISBLANK(FlightLog!B36),"",FlightLog!B36)</f>
      </c>
      <c r="C36" s="87">
        <f>IF(ISBLANK(FlightLog!C36),"",FlightLog!C36)</f>
      </c>
      <c r="D36" s="86">
        <f>IF(ISBLANK(FlightLog!D36),"",FlightLog!D36)</f>
      </c>
      <c r="E36" s="115">
        <f>IF(ISBLANK(FlightLog!E36),"",FlightLog!E36)</f>
      </c>
      <c r="F36" s="434">
        <f>IF(ISBLANK(FlightLog!H36),"",FlightLog!H36)</f>
        <v>0.8263888888888888</v>
      </c>
      <c r="G36" s="435"/>
      <c r="H36" s="118"/>
      <c r="I36" s="119"/>
      <c r="J36" s="120"/>
      <c r="K36" s="68"/>
      <c r="L36" s="68"/>
      <c r="M36" s="520" t="str">
        <f>IF(ISBLANK(FlightLog!P36),"",FlightLog!P36)</f>
        <v>Post Acquisition Alignment Turns</v>
      </c>
      <c r="N36" s="521"/>
      <c r="O36" s="521"/>
      <c r="P36" s="521"/>
      <c r="Q36" s="521"/>
      <c r="R36" s="521"/>
      <c r="S36" s="521"/>
      <c r="T36" s="522"/>
      <c r="U36" s="337"/>
      <c r="V36" s="337"/>
      <c r="W36" s="337"/>
      <c r="X36" s="337"/>
      <c r="Y36" s="337"/>
      <c r="Z36" s="523"/>
    </row>
    <row r="37" spans="1:26" ht="18" customHeight="1">
      <c r="A37" s="199">
        <f>IF(ISBLANK(FlightLog!A37),"",FlightLog!A37)</f>
      </c>
      <c r="B37" s="200">
        <f>IF(ISBLANK(FlightLog!B37),"",FlightLog!B37)</f>
      </c>
      <c r="C37" s="201">
        <f>IF(ISBLANK(FlightLog!C37),"",FlightLog!C37)</f>
      </c>
      <c r="D37" s="200">
        <f>IF(ISBLANK(FlightLog!D37),"",FlightLog!D37)</f>
      </c>
      <c r="E37" s="202">
        <f>IF(ISBLANK(FlightLog!E37),"",FlightLog!E37)</f>
      </c>
      <c r="F37" s="401">
        <f>IF(ISBLANK(FlightLog!H37),"",FlightLog!H37)</f>
        <v>0.8333333333333334</v>
      </c>
      <c r="G37" s="402"/>
      <c r="H37" s="203"/>
      <c r="I37" s="204"/>
      <c r="J37" s="205"/>
      <c r="K37" s="194"/>
      <c r="L37" s="194"/>
      <c r="M37" s="403" t="str">
        <f>IF(ISBLANK(FlightLog!P37),"",FlightLog!P37)</f>
        <v>Ground Static at KMOT</v>
      </c>
      <c r="N37" s="404"/>
      <c r="O37" s="404"/>
      <c r="P37" s="404"/>
      <c r="Q37" s="404"/>
      <c r="R37" s="404"/>
      <c r="S37" s="404"/>
      <c r="T37" s="405"/>
      <c r="U37" s="242"/>
      <c r="V37" s="242"/>
      <c r="W37" s="242"/>
      <c r="X37" s="242"/>
      <c r="Y37" s="242"/>
      <c r="Z37" s="406"/>
    </row>
    <row r="38" spans="1:26" ht="18" customHeight="1" thickBot="1">
      <c r="A38" s="124">
        <f>IF(ISBLANK(FlightLog!A38),"",FlightLog!A38)</f>
      </c>
      <c r="B38" s="125">
        <f>IF(ISBLANK(FlightLog!B38),"",FlightLog!B38)</f>
      </c>
      <c r="C38" s="126">
        <f>IF(ISBLANK(FlightLog!C38),"",FlightLog!C38)</f>
      </c>
      <c r="D38" s="125">
        <f>IF(ISBLANK(FlightLog!D38),"",FlightLog!D38)</f>
      </c>
      <c r="E38" s="131">
        <f>IF(ISBLANK(FlightLog!E38),"",FlightLog!E38)</f>
      </c>
      <c r="F38" s="407">
        <f>IF(ISBLANK(FlightLog!H38),"",FlightLog!H38)</f>
      </c>
      <c r="G38" s="408"/>
      <c r="H38" s="127"/>
      <c r="I38" s="132"/>
      <c r="J38" s="133"/>
      <c r="K38" s="31"/>
      <c r="L38" s="31"/>
      <c r="M38" s="409">
        <f>IF(ISBLANK(FlightLog!P38),"",FlightLog!P38)</f>
      </c>
      <c r="N38" s="410"/>
      <c r="O38" s="410"/>
      <c r="P38" s="410"/>
      <c r="Q38" s="410"/>
      <c r="R38" s="410"/>
      <c r="S38" s="410"/>
      <c r="T38" s="411"/>
      <c r="U38" s="229"/>
      <c r="V38" s="229"/>
      <c r="W38" s="229"/>
      <c r="X38" s="229"/>
      <c r="Y38" s="229"/>
      <c r="Z38" s="412"/>
    </row>
  </sheetData>
  <sheetProtection password="CB63" sheet="1" objects="1" scenarios="1" formatCells="0" insertHyperlinks="0"/>
  <mergeCells count="157">
    <mergeCell ref="M16:T16"/>
    <mergeCell ref="U16:Z16"/>
    <mergeCell ref="M17:T17"/>
    <mergeCell ref="U17:Z17"/>
    <mergeCell ref="AB9:AD9"/>
    <mergeCell ref="Y12:Z12"/>
    <mergeCell ref="Y9:Z9"/>
    <mergeCell ref="L10:M10"/>
    <mergeCell ref="U10:V10"/>
    <mergeCell ref="Y10:Z10"/>
    <mergeCell ref="Y11:Z11"/>
    <mergeCell ref="K9:L9"/>
    <mergeCell ref="M9:O9"/>
    <mergeCell ref="P11:R11"/>
    <mergeCell ref="U36:Z36"/>
    <mergeCell ref="M33:T33"/>
    <mergeCell ref="U33:Z33"/>
    <mergeCell ref="M34:T34"/>
    <mergeCell ref="U34:Z34"/>
    <mergeCell ref="M35:T35"/>
    <mergeCell ref="U35:Z35"/>
    <mergeCell ref="M36:T36"/>
    <mergeCell ref="M31:T31"/>
    <mergeCell ref="U31:Z31"/>
    <mergeCell ref="M32:T32"/>
    <mergeCell ref="U32:Z32"/>
    <mergeCell ref="M29:T29"/>
    <mergeCell ref="U29:Z29"/>
    <mergeCell ref="M30:T30"/>
    <mergeCell ref="U30:Z30"/>
    <mergeCell ref="M27:T27"/>
    <mergeCell ref="U27:Z27"/>
    <mergeCell ref="M28:T28"/>
    <mergeCell ref="U28:Z28"/>
    <mergeCell ref="M25:T25"/>
    <mergeCell ref="U25:Z25"/>
    <mergeCell ref="M26:T26"/>
    <mergeCell ref="U26:Z26"/>
    <mergeCell ref="M23:T23"/>
    <mergeCell ref="U23:Z23"/>
    <mergeCell ref="M24:T24"/>
    <mergeCell ref="U24:Z24"/>
    <mergeCell ref="M21:T21"/>
    <mergeCell ref="U21:Z21"/>
    <mergeCell ref="M22:T22"/>
    <mergeCell ref="U22:Z22"/>
    <mergeCell ref="M19:T19"/>
    <mergeCell ref="M20:T20"/>
    <mergeCell ref="M18:T18"/>
    <mergeCell ref="U18:Z18"/>
    <mergeCell ref="U19:Z19"/>
    <mergeCell ref="U20:Z20"/>
    <mergeCell ref="M3:N3"/>
    <mergeCell ref="O3:Q3"/>
    <mergeCell ref="O4:Q4"/>
    <mergeCell ref="O5:Q5"/>
    <mergeCell ref="S8:T8"/>
    <mergeCell ref="U8:V8"/>
    <mergeCell ref="B14:C14"/>
    <mergeCell ref="D14:E14"/>
    <mergeCell ref="F14:G14"/>
    <mergeCell ref="I11:J11"/>
    <mergeCell ref="F11:G11"/>
    <mergeCell ref="F12:G12"/>
    <mergeCell ref="F13:G13"/>
    <mergeCell ref="A11:E11"/>
    <mergeCell ref="B12:E12"/>
    <mergeCell ref="B13:E13"/>
    <mergeCell ref="I10:J10"/>
    <mergeCell ref="F10:G10"/>
    <mergeCell ref="A10:E10"/>
    <mergeCell ref="S9:T9"/>
    <mergeCell ref="P10:R10"/>
    <mergeCell ref="L11:M11"/>
    <mergeCell ref="A9:B9"/>
    <mergeCell ref="C9:D9"/>
    <mergeCell ref="F9:G9"/>
    <mergeCell ref="H9:J9"/>
    <mergeCell ref="M8:O8"/>
    <mergeCell ref="M7:N7"/>
    <mergeCell ref="A6:B6"/>
    <mergeCell ref="C6:G6"/>
    <mergeCell ref="A8:B8"/>
    <mergeCell ref="C8:D8"/>
    <mergeCell ref="F8:G8"/>
    <mergeCell ref="K8:L8"/>
    <mergeCell ref="H8:J8"/>
    <mergeCell ref="H6:J6"/>
    <mergeCell ref="P7:R7"/>
    <mergeCell ref="U6:V6"/>
    <mergeCell ref="U3:V3"/>
    <mergeCell ref="Y7:Z7"/>
    <mergeCell ref="A7:B7"/>
    <mergeCell ref="C7:G7"/>
    <mergeCell ref="H7:J7"/>
    <mergeCell ref="K7:L7"/>
    <mergeCell ref="S7:T7"/>
    <mergeCell ref="K6:L6"/>
    <mergeCell ref="R5:T5"/>
    <mergeCell ref="M6:N6"/>
    <mergeCell ref="P6:R6"/>
    <mergeCell ref="O1:T1"/>
    <mergeCell ref="O2:Q2"/>
    <mergeCell ref="R2:T2"/>
    <mergeCell ref="R3:T3"/>
    <mergeCell ref="X1:Z3"/>
    <mergeCell ref="Y8:Z8"/>
    <mergeCell ref="X4:Z5"/>
    <mergeCell ref="S6:T6"/>
    <mergeCell ref="Y6:Z6"/>
    <mergeCell ref="U4:V4"/>
    <mergeCell ref="U5:V5"/>
    <mergeCell ref="U1:W1"/>
    <mergeCell ref="U2:V2"/>
    <mergeCell ref="R4:T4"/>
    <mergeCell ref="F25:G25"/>
    <mergeCell ref="F26:G26"/>
    <mergeCell ref="F16:G16"/>
    <mergeCell ref="F15:G15"/>
    <mergeCell ref="F17:G17"/>
    <mergeCell ref="F18:G18"/>
    <mergeCell ref="F19:G19"/>
    <mergeCell ref="F20:G20"/>
    <mergeCell ref="F29:G29"/>
    <mergeCell ref="F30:G30"/>
    <mergeCell ref="F35:G35"/>
    <mergeCell ref="F36:G36"/>
    <mergeCell ref="F31:G31"/>
    <mergeCell ref="F32:G32"/>
    <mergeCell ref="F33:G33"/>
    <mergeCell ref="F34:G34"/>
    <mergeCell ref="K12:N12"/>
    <mergeCell ref="K13:N13"/>
    <mergeCell ref="M15:T15"/>
    <mergeCell ref="M14:T14"/>
    <mergeCell ref="F27:G27"/>
    <mergeCell ref="F28:G28"/>
    <mergeCell ref="F21:G21"/>
    <mergeCell ref="F22:G22"/>
    <mergeCell ref="F23:G23"/>
    <mergeCell ref="F24:G24"/>
    <mergeCell ref="U15:Z15"/>
    <mergeCell ref="I12:J12"/>
    <mergeCell ref="I13:J13"/>
    <mergeCell ref="Y13:Z13"/>
    <mergeCell ref="W12:X12"/>
    <mergeCell ref="W13:X13"/>
    <mergeCell ref="S12:V12"/>
    <mergeCell ref="S13:V13"/>
    <mergeCell ref="O12:R12"/>
    <mergeCell ref="O13:R13"/>
    <mergeCell ref="F37:G37"/>
    <mergeCell ref="M37:T37"/>
    <mergeCell ref="U37:Z37"/>
    <mergeCell ref="F38:G38"/>
    <mergeCell ref="M38:T38"/>
    <mergeCell ref="U38:Z38"/>
  </mergeCells>
  <conditionalFormatting sqref="K16 K17:L38">
    <cfRule type="cellIs" priority="1" dxfId="0" operator="equal" stopIfTrue="1">
      <formula>0</formula>
    </cfRule>
  </conditionalFormatting>
  <dataValidations count="1">
    <dataValidation type="list" allowBlank="1" sqref="G7">
      <formula1>",=-=-=-=-=-=-=-=-=-=,CU008,CU022,CU026,CU014,CU011,CU022,CU034"</formula1>
    </dataValidation>
  </dataValidations>
  <printOptions/>
  <pageMargins left="0.4" right="0.21" top="0.3" bottom="0.4" header="0.3" footer="0.25"/>
  <pageSetup horizontalDpi="600" verticalDpi="600" orientation="landscape" scale="90" r:id="rId2"/>
  <headerFooter alignWithMargins="0">
    <oddFooter>&amp;L&amp;"Small Fonts,Regular"&amp;7R680i Ver:16.1 Revised on 2/16/2016 by Jerry&amp;R&amp;"Small Fonts,Italic"&amp;7AO80-50-00-02 Q680i &amp;A     Page &amp;P of &amp;N   Printed: &amp;D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FO-F08</Manager>
  <Company>Fugro Geospatial,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Flight Log &amp; QC</dc:title>
  <dc:subject>Q680i 16.1</dc:subject>
  <dc:creator>Jerry L. Halvorson - Fugro Geospatial - Rapid City</dc:creator>
  <cp:keywords/>
  <dc:description>2014 Season</dc:description>
  <cp:lastModifiedBy>VanVlack, Linda</cp:lastModifiedBy>
  <cp:lastPrinted>2016-11-17T12:36:25Z</cp:lastPrinted>
  <dcterms:created xsi:type="dcterms:W3CDTF">2003-03-15T11:30:19Z</dcterms:created>
  <dcterms:modified xsi:type="dcterms:W3CDTF">2016-11-23T16:22:01Z</dcterms:modified>
  <cp:category>Acquisition Flight Logs</cp:category>
  <cp:version/>
  <cp:contentType/>
  <cp:contentStatus/>
  <cp:revision>1</cp:revision>
</cp:coreProperties>
</file>