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20" yWindow="3075" windowWidth="16920" windowHeight="11025" activeTab="0"/>
  </bookViews>
  <sheets>
    <sheet name="FlightLog" sheetId="1" r:id="rId1"/>
    <sheet name="QC" sheetId="2" r:id="rId2"/>
    <sheet name="Sheet1" sheetId="3" r:id="rId3"/>
    <sheet name="Sheet2" sheetId="4" r:id="rId4"/>
  </sheets>
  <definedNames>
    <definedName name="LOGO_DAS">"Picture 447"</definedName>
    <definedName name="_xlnm.Print_Area" localSheetId="0">'FlightLog'!$A$1:$AA$63</definedName>
    <definedName name="_xlnm.Print_Area" localSheetId="1">'QC'!$A$1:$Z$63</definedName>
    <definedName name="_xlnm.Print_Titles" localSheetId="0">'FlightLog'!$1:$15</definedName>
    <definedName name="_xlnm.Print_Titles" localSheetId="1">'QC'!$1:$15</definedName>
  </definedNames>
  <calcPr fullCalcOnLoad="1"/>
</workbook>
</file>

<file path=xl/sharedStrings.xml><?xml version="1.0" encoding="utf-8"?>
<sst xmlns="http://schemas.openxmlformats.org/spreadsheetml/2006/main" count="215" uniqueCount="132">
  <si>
    <t>GPS Day</t>
  </si>
  <si>
    <t>FMS</t>
  </si>
  <si>
    <t>Operator</t>
  </si>
  <si>
    <t>Pilot</t>
  </si>
  <si>
    <t>Aircraft</t>
  </si>
  <si>
    <t>Comments and Conditions</t>
  </si>
  <si>
    <t>Project Name</t>
  </si>
  <si>
    <t>Duration</t>
  </si>
  <si>
    <t>Flt</t>
  </si>
  <si>
    <t>Wpt</t>
  </si>
  <si>
    <t>Start</t>
  </si>
  <si>
    <t>Download Drive</t>
  </si>
  <si>
    <t>Airport ID</t>
  </si>
  <si>
    <t>Initial QC</t>
  </si>
  <si>
    <t>Full QC</t>
  </si>
  <si>
    <t>Loaded</t>
  </si>
  <si>
    <t>From</t>
  </si>
  <si>
    <t>UTC</t>
  </si>
  <si>
    <t>To</t>
  </si>
  <si>
    <t>End</t>
  </si>
  <si>
    <t>Altitude</t>
  </si>
  <si>
    <t>Speed</t>
  </si>
  <si>
    <t>SVs</t>
  </si>
  <si>
    <t xml:space="preserve">   </t>
  </si>
  <si>
    <t>PDOP</t>
  </si>
  <si>
    <t>System</t>
  </si>
  <si>
    <r>
      <t xml:space="preserve">Solar Times </t>
    </r>
    <r>
      <rPr>
        <sz val="6"/>
        <rFont val="Arial"/>
        <family val="2"/>
      </rPr>
      <t>(UTC)</t>
    </r>
  </si>
  <si>
    <t>Area</t>
  </si>
  <si>
    <t>Begin</t>
  </si>
  <si>
    <t>Distance</t>
  </si>
  <si>
    <t>Flight Date</t>
  </si>
  <si>
    <t>Sun°</t>
  </si>
  <si>
    <t>Hobbs</t>
  </si>
  <si>
    <t>Chocks</t>
  </si>
  <si>
    <t>Lift Begin</t>
  </si>
  <si>
    <t>Lift End</t>
  </si>
  <si>
    <t>Hrs</t>
  </si>
  <si>
    <t>Unit</t>
  </si>
  <si>
    <t>IMU</t>
  </si>
  <si>
    <t>Scan</t>
  </si>
  <si>
    <t>FOV</t>
  </si>
  <si>
    <t>Altm Setting</t>
  </si>
  <si>
    <t>Min Range'</t>
  </si>
  <si>
    <t>Max Range'</t>
  </si>
  <si>
    <t>Rec ID</t>
  </si>
  <si>
    <t>Flying Temp °C</t>
  </si>
  <si>
    <t>Ground Temp°C</t>
  </si>
  <si>
    <t/>
  </si>
  <si>
    <t>Check</t>
  </si>
  <si>
    <t>Limits</t>
  </si>
  <si>
    <t>Lap</t>
  </si>
  <si>
    <t>TIF</t>
  </si>
  <si>
    <t>Hulls</t>
  </si>
  <si>
    <t>Field</t>
  </si>
  <si>
    <t>Over</t>
  </si>
  <si>
    <t>QC</t>
  </si>
  <si>
    <t>By</t>
  </si>
  <si>
    <t>Date</t>
  </si>
  <si>
    <t>Started</t>
  </si>
  <si>
    <t>Completed</t>
  </si>
  <si>
    <t>Airport</t>
  </si>
  <si>
    <t>Flight #</t>
  </si>
  <si>
    <t>Dir</t>
  </si>
  <si>
    <t>Rate</t>
  </si>
  <si>
    <t>(knots)</t>
  </si>
  <si>
    <t>Lift</t>
  </si>
  <si>
    <t>Shipping Track</t>
  </si>
  <si>
    <t>Base 1 ID</t>
  </si>
  <si>
    <t>km/WPT</t>
  </si>
  <si>
    <t>Jerry</t>
  </si>
  <si>
    <t>ISO #</t>
  </si>
  <si>
    <t>Ver</t>
  </si>
  <si>
    <t>MTA</t>
  </si>
  <si>
    <r>
      <t xml:space="preserve">Scan Rate </t>
    </r>
    <r>
      <rPr>
        <sz val="6"/>
        <rFont val="Small Fonts"/>
        <family val="2"/>
      </rPr>
      <t>(Hz)</t>
    </r>
  </si>
  <si>
    <t>R680i</t>
  </si>
  <si>
    <t>FHI</t>
  </si>
  <si>
    <t>Ant ID</t>
  </si>
  <si>
    <t>Start Time (UTC)</t>
  </si>
  <si>
    <t>Stop Time (UTC)</t>
  </si>
  <si>
    <t>GPS Filename</t>
  </si>
  <si>
    <t>Data</t>
  </si>
  <si>
    <t>Data Logger Drives</t>
  </si>
  <si>
    <t>Location</t>
  </si>
  <si>
    <t>Humidity @ Alt</t>
  </si>
  <si>
    <t>Q680i</t>
  </si>
  <si>
    <t xml:space="preserve"> Comments from Flght Log</t>
  </si>
  <si>
    <t xml:space="preserve"> Comments from QC</t>
  </si>
  <si>
    <t>Fugro Geospatial</t>
  </si>
  <si>
    <t>AMT (ft)</t>
  </si>
  <si>
    <t>(GPS)</t>
  </si>
  <si>
    <r>
      <t xml:space="preserve">Mission ID    </t>
    </r>
    <r>
      <rPr>
        <sz val="7"/>
        <rFont val="Small Fonts"/>
        <family val="2"/>
      </rPr>
      <t>(yymmdd_Sen_Job_Lift)</t>
    </r>
  </si>
  <si>
    <t>FGI Job #</t>
  </si>
  <si>
    <t>FGI</t>
  </si>
  <si>
    <t>ARP (m)</t>
  </si>
  <si>
    <t xml:space="preserve">    Actvity</t>
  </si>
  <si>
    <t>OnLine Time</t>
  </si>
  <si>
    <t>Client</t>
  </si>
  <si>
    <t>Pulse Rate</t>
  </si>
  <si>
    <t>AO80-50-00-02</t>
  </si>
  <si>
    <t>Flight Log</t>
  </si>
  <si>
    <t>KMOT</t>
  </si>
  <si>
    <t>0900-Production</t>
  </si>
  <si>
    <t>Jason Flynn</t>
  </si>
  <si>
    <t>George Jordan</t>
  </si>
  <si>
    <t>N62912</t>
  </si>
  <si>
    <t>FMU-300</t>
  </si>
  <si>
    <t>USACE ND Lidar</t>
  </si>
  <si>
    <t>22.16003800</t>
  </si>
  <si>
    <t>N/A</t>
  </si>
  <si>
    <t>CCNS 6</t>
  </si>
  <si>
    <t>FGI 5440</t>
  </si>
  <si>
    <t>MINOT ND</t>
  </si>
  <si>
    <t>With AB</t>
  </si>
  <si>
    <t>GR3-2</t>
  </si>
  <si>
    <t>S</t>
  </si>
  <si>
    <t>N</t>
  </si>
  <si>
    <t>240khz</t>
  </si>
  <si>
    <t>Ground Static at KMOT</t>
  </si>
  <si>
    <t>ND COE Phase 7</t>
  </si>
  <si>
    <t>Calibration Line</t>
  </si>
  <si>
    <t>Cross Tie Line</t>
  </si>
  <si>
    <t>Ward_X</t>
  </si>
  <si>
    <t>Post Acquisition Alignment Turns</t>
  </si>
  <si>
    <t>E</t>
  </si>
  <si>
    <t>161119_165_16003800_08</t>
  </si>
  <si>
    <t>DR680-12</t>
  </si>
  <si>
    <t>Pre Acquisition Alignment Turns</t>
  </si>
  <si>
    <t>possible cloud @ wypnt 42</t>
  </si>
  <si>
    <t>possible cloud @ wypnt 47 / system error at end of line restart system</t>
  </si>
  <si>
    <t>Ward1</t>
  </si>
  <si>
    <t>RF entire line -- no data</t>
  </si>
  <si>
    <t>js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</si>
</sst>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  <numFmt numFmtId="166" formatCode="[$-409]h:mm:ss\ AM/PM"/>
    <numFmt numFmtId="167" formatCode="h:mm:ss;@"/>
    <numFmt numFmtId="168" formatCode="0.0;[Red]0.0"/>
    <numFmt numFmtId="169" formatCode="h:mm;@"/>
    <numFmt numFmtId="170" formatCode="[$-409]dddd\,\ mmmm\ dd\,\ yyyy"/>
    <numFmt numFmtId="171" formatCode="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-409]d\-mmm\-yy;@"/>
    <numFmt numFmtId="176" formatCode="0.00;[Red]0.00"/>
    <numFmt numFmtId="177" formatCode="h\:mm;@"/>
    <numFmt numFmtId="178" formatCode="00"/>
    <numFmt numFmtId="179" formatCode="mm/dd/yy;@"/>
    <numFmt numFmtId="180" formatCode="00.000"/>
    <numFmt numFmtId="181" formatCode="0.000"/>
    <numFmt numFmtId="182" formatCode=";;h:mm"/>
    <numFmt numFmtId="183" formatCode="h:mm;;"/>
    <numFmt numFmtId="184" formatCode="h:mm;h:mm;"/>
    <numFmt numFmtId="185" formatCode="h:mm;h:mm;#"/>
    <numFmt numFmtId="186" formatCode="0.00;0.0;"/>
    <numFmt numFmtId="187" formatCode="h:mm;#;#"/>
    <numFmt numFmtId="188" formatCode="h:mm;;#"/>
    <numFmt numFmtId="189" formatCode="dd/mm/yyyy"/>
    <numFmt numFmtId="190" formatCode="[$-409]d/mmm/yy;@"/>
    <numFmt numFmtId="191" formatCode="d/mmm/yy;;"/>
    <numFmt numFmtId="192" formatCode="0.0;0.0;"/>
    <numFmt numFmtId="193" formatCode="h:mm;\-h:mm;"/>
    <numFmt numFmtId="194" formatCode="h:mm;\(h:mm\);"/>
    <numFmt numFmtId="195" formatCode="h:mm;\b\b\ad;"/>
    <numFmt numFmtId="196" formatCode="h:mm;&quot;BAD&quot;;"/>
    <numFmt numFmtId="197" formatCode="h:mm;&quot;BAD&quot;;#"/>
    <numFmt numFmtId="198" formatCode="0.0;;"/>
    <numFmt numFmtId="199" formatCode="0.0#"/>
    <numFmt numFmtId="200" formatCode="[$-F400]h:mm:ss\ AM/PM"/>
    <numFmt numFmtId="201" formatCode="0.0000"/>
    <numFmt numFmtId="202" formatCode="#,##0.0"/>
    <numFmt numFmtId="203" formatCode="hhmmss"/>
    <numFmt numFmtId="204" formatCode="dd\-mmm\-yy\ hh:mm"/>
    <numFmt numFmtId="205" formatCode="m/d/yy\ h:mm;@"/>
    <numFmt numFmtId="206" formatCode="hh:mm;&quot; &quot;;&quot; &quot;"/>
    <numFmt numFmtId="207" formatCode="h:mm:ss;&quot; &quot;;&quot; &quot;"/>
    <numFmt numFmtId="208" formatCode="[$€-2]\ #,##0.00_);[Red]\([$€-2]\ #,##0.00\)"/>
  </numFmts>
  <fonts count="62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Courier New"/>
      <family val="3"/>
    </font>
    <font>
      <sz val="8"/>
      <color indexed="9"/>
      <name val="Arial"/>
      <family val="2"/>
    </font>
    <font>
      <b/>
      <sz val="10"/>
      <name val="Microsoft Sans Serif"/>
      <family val="2"/>
    </font>
    <font>
      <b/>
      <sz val="9"/>
      <name val="Microsoft Sans Serif"/>
      <family val="2"/>
    </font>
    <font>
      <b/>
      <sz val="8"/>
      <name val="Microsoft Sans Serif"/>
      <family val="2"/>
    </font>
    <font>
      <sz val="7"/>
      <name val="Small Fonts"/>
      <family val="2"/>
    </font>
    <font>
      <sz val="8"/>
      <name val="Arial Narrow"/>
      <family val="2"/>
    </font>
    <font>
      <sz val="8"/>
      <color indexed="23"/>
      <name val="Arial"/>
      <family val="2"/>
    </font>
    <font>
      <sz val="6"/>
      <name val="Small Fonts"/>
      <family val="2"/>
    </font>
    <font>
      <b/>
      <sz val="28"/>
      <color indexed="16"/>
      <name val="Swis721 BlkCn BT"/>
      <family val="2"/>
    </font>
    <font>
      <sz val="26"/>
      <color indexed="16"/>
      <name val="Swis721 BlkCn BT"/>
      <family val="2"/>
    </font>
    <font>
      <sz val="8"/>
      <color indexed="18"/>
      <name val="Arial"/>
      <family val="2"/>
    </font>
    <font>
      <b/>
      <sz val="9"/>
      <color indexed="18"/>
      <name val="Microsoft Sans Serif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8"/>
      <color indexed="9"/>
      <name val="Arial"/>
      <family val="2"/>
    </font>
    <font>
      <b/>
      <sz val="16"/>
      <color indexed="16"/>
      <name val="Swis721 BlkCn BT"/>
      <family val="2"/>
    </font>
    <font>
      <b/>
      <sz val="22"/>
      <color indexed="16"/>
      <name val="Swis721 BlkCn BT"/>
      <family val="2"/>
    </font>
    <font>
      <sz val="11"/>
      <name val="Swis721 BlkCn B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9"/>
      <name val="Engravers M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dashed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dashed"/>
      <right style="thin"/>
      <top>
        <color indexed="63"/>
      </top>
      <bottom style="thin"/>
    </border>
    <border>
      <left style="dashed"/>
      <right>
        <color indexed="63"/>
      </right>
      <top style="dashed"/>
      <bottom style="double"/>
    </border>
    <border>
      <left style="thin"/>
      <right style="dashed"/>
      <top style="dashed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dashed"/>
      <top style="double"/>
      <bottom>
        <color indexed="63"/>
      </bottom>
    </border>
    <border>
      <left style="dashed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ashed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ashed"/>
      <bottom style="medium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 style="dashed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thin"/>
      <right style="dashed"/>
      <top>
        <color indexed="63"/>
      </top>
      <bottom style="double"/>
    </border>
    <border>
      <left style="thin"/>
      <right style="dashed"/>
      <top style="thin"/>
      <bottom style="medium"/>
    </border>
    <border>
      <left style="dashed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dashed"/>
      <top style="dashed"/>
      <bottom style="thin"/>
    </border>
    <border>
      <left style="dashed"/>
      <right style="thin"/>
      <top style="dashed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thin"/>
      <right style="dash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medium"/>
      <top style="medium"/>
      <bottom style="dashed"/>
    </border>
    <border>
      <left style="medium"/>
      <right style="thin"/>
      <top style="medium"/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thin"/>
      <bottom style="dashed"/>
    </border>
    <border>
      <left style="medium"/>
      <right style="thin"/>
      <top style="thin"/>
      <bottom style="dashed"/>
    </border>
    <border>
      <left>
        <color indexed="63"/>
      </left>
      <right style="dashed"/>
      <top style="thin"/>
      <bottom style="thin"/>
    </border>
    <border>
      <left>
        <color indexed="63"/>
      </left>
      <right style="dashed"/>
      <top style="thin"/>
      <bottom style="medium"/>
    </border>
    <border>
      <left style="thin"/>
      <right style="thin"/>
      <top style="medium"/>
      <bottom style="dashed"/>
    </border>
    <border>
      <left style="thin"/>
      <right style="thin"/>
      <top style="dashed"/>
      <bottom style="medium"/>
    </border>
    <border>
      <left style="thin"/>
      <right style="dashed"/>
      <top style="dashed"/>
      <bottom style="medium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dashed"/>
      <top style="dashed"/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5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5" fillId="0" borderId="0" xfId="0" applyNumberFormat="1" applyFont="1" applyAlignment="1" quotePrefix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Border="1" applyAlignment="1">
      <alignment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168" fontId="1" fillId="0" borderId="12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15" xfId="0" applyNumberFormat="1" applyFont="1" applyBorder="1" applyAlignment="1" applyProtection="1">
      <alignment horizontal="center" vertical="center"/>
      <protection locked="0"/>
    </xf>
    <xf numFmtId="1" fontId="5" fillId="0" borderId="15" xfId="0" applyNumberFormat="1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hidden="1"/>
    </xf>
    <xf numFmtId="0" fontId="8" fillId="0" borderId="17" xfId="0" applyFont="1" applyBorder="1" applyAlignment="1" applyProtection="1">
      <alignment horizontal="center" vertical="center"/>
      <protection hidden="1"/>
    </xf>
    <xf numFmtId="197" fontId="5" fillId="0" borderId="14" xfId="0" applyNumberFormat="1" applyFont="1" applyBorder="1" applyAlignment="1" applyProtection="1">
      <alignment vertical="center"/>
      <protection hidden="1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1" fillId="0" borderId="20" xfId="0" applyNumberFormat="1" applyFont="1" applyBorder="1" applyAlignment="1">
      <alignment horizontal="center"/>
    </xf>
    <xf numFmtId="0" fontId="5" fillId="0" borderId="15" xfId="0" applyNumberFormat="1" applyFont="1" applyFill="1" applyBorder="1" applyAlignment="1" applyProtection="1">
      <alignment horizontal="center" vertical="center"/>
      <protection locked="0"/>
    </xf>
    <xf numFmtId="1" fontId="5" fillId="0" borderId="14" xfId="0" applyNumberFormat="1" applyFont="1" applyFill="1" applyBorder="1" applyAlignment="1" applyProtection="1">
      <alignment horizontal="center" vertical="center"/>
      <protection locked="0"/>
    </xf>
    <xf numFmtId="1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21" xfId="0" applyNumberFormat="1" applyFont="1" applyFill="1" applyBorder="1" applyAlignment="1" applyProtection="1">
      <alignment horizontal="center" vertical="center"/>
      <protection locked="0"/>
    </xf>
    <xf numFmtId="49" fontId="5" fillId="0" borderId="24" xfId="0" applyNumberFormat="1" applyFont="1" applyBorder="1" applyAlignment="1" applyProtection="1">
      <alignment horizontal="center" vertical="center"/>
      <protection locked="0"/>
    </xf>
    <xf numFmtId="1" fontId="5" fillId="0" borderId="25" xfId="0" applyNumberFormat="1" applyFont="1" applyFill="1" applyBorder="1" applyAlignment="1" applyProtection="1">
      <alignment horizontal="center" vertical="center"/>
      <protection locked="0"/>
    </xf>
    <xf numFmtId="164" fontId="5" fillId="0" borderId="26" xfId="0" applyNumberFormat="1" applyFont="1" applyFill="1" applyBorder="1" applyAlignment="1" applyProtection="1">
      <alignment horizontal="center" vertical="center"/>
      <protection locked="0"/>
    </xf>
    <xf numFmtId="164" fontId="1" fillId="0" borderId="27" xfId="0" applyNumberFormat="1" applyFont="1" applyBorder="1" applyAlignment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center" vertical="center"/>
      <protection locked="0"/>
    </xf>
    <xf numFmtId="202" fontId="5" fillId="0" borderId="29" xfId="0" applyNumberFormat="1" applyFont="1" applyBorder="1" applyAlignment="1" applyProtection="1">
      <alignment horizontal="center" vertical="center"/>
      <protection locked="0"/>
    </xf>
    <xf numFmtId="202" fontId="5" fillId="0" borderId="2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/>
      <protection/>
    </xf>
    <xf numFmtId="0" fontId="1" fillId="33" borderId="31" xfId="0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Font="1" applyFill="1" applyBorder="1" applyAlignment="1" applyProtection="1">
      <alignment horizontal="center" vertical="center" wrapText="1"/>
      <protection/>
    </xf>
    <xf numFmtId="0" fontId="1" fillId="33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 wrapText="1"/>
      <protection/>
    </xf>
    <xf numFmtId="164" fontId="5" fillId="0" borderId="15" xfId="0" applyNumberFormat="1" applyFont="1" applyBorder="1" applyAlignment="1" applyProtection="1">
      <alignment horizontal="right" vertical="center"/>
      <protection hidden="1"/>
    </xf>
    <xf numFmtId="21" fontId="5" fillId="0" borderId="23" xfId="0" applyNumberFormat="1" applyFont="1" applyBorder="1" applyAlignment="1" applyProtection="1">
      <alignment horizontal="center" vertical="center"/>
      <protection locked="0"/>
    </xf>
    <xf numFmtId="0" fontId="1" fillId="33" borderId="35" xfId="0" applyFont="1" applyFill="1" applyBorder="1" applyAlignment="1" applyProtection="1">
      <alignment horizontal="center" vertical="center" wrapText="1"/>
      <protection/>
    </xf>
    <xf numFmtId="0" fontId="10" fillId="0" borderId="36" xfId="0" applyNumberFormat="1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5" xfId="0" applyNumberFormat="1" applyFont="1" applyBorder="1" applyAlignment="1" applyProtection="1">
      <alignment horizontal="center" vertical="center"/>
      <protection locked="0"/>
    </xf>
    <xf numFmtId="164" fontId="10" fillId="0" borderId="21" xfId="0" applyNumberFormat="1" applyFont="1" applyBorder="1" applyAlignment="1" applyProtection="1">
      <alignment horizontal="center" vertical="center" wrapText="1"/>
      <protection locked="0"/>
    </xf>
    <xf numFmtId="164" fontId="10" fillId="0" borderId="37" xfId="0" applyNumberFormat="1" applyFont="1" applyBorder="1" applyAlignment="1" applyProtection="1">
      <alignment horizontal="center" vertical="center" wrapText="1"/>
      <protection locked="0"/>
    </xf>
    <xf numFmtId="164" fontId="10" fillId="0" borderId="21" xfId="0" applyNumberFormat="1" applyFont="1" applyBorder="1" applyAlignment="1" applyProtection="1">
      <alignment horizontal="center" vertical="center"/>
      <protection locked="0"/>
    </xf>
    <xf numFmtId="164" fontId="10" fillId="0" borderId="37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/>
      <protection hidden="1"/>
    </xf>
    <xf numFmtId="0" fontId="1" fillId="33" borderId="38" xfId="0" applyFont="1" applyFill="1" applyBorder="1" applyAlignment="1" applyProtection="1">
      <alignment horizontal="center" vertical="center" wrapText="1"/>
      <protection/>
    </xf>
    <xf numFmtId="0" fontId="1" fillId="33" borderId="39" xfId="0" applyFont="1" applyFill="1" applyBorder="1" applyAlignment="1" applyProtection="1">
      <alignment horizontal="center" vertical="center" wrapText="1"/>
      <protection/>
    </xf>
    <xf numFmtId="21" fontId="5" fillId="0" borderId="40" xfId="0" applyNumberFormat="1" applyFont="1" applyBorder="1" applyAlignment="1" applyProtection="1">
      <alignment horizontal="center" vertical="center"/>
      <protection locked="0"/>
    </xf>
    <xf numFmtId="0" fontId="13" fillId="33" borderId="34" xfId="0" applyFont="1" applyFill="1" applyBorder="1" applyAlignment="1" applyProtection="1">
      <alignment horizontal="center" vertical="center" wrapText="1"/>
      <protection/>
    </xf>
    <xf numFmtId="3" fontId="5" fillId="0" borderId="41" xfId="0" applyNumberFormat="1" applyFont="1" applyBorder="1" applyAlignment="1" applyProtection="1">
      <alignment horizontal="center" vertical="center"/>
      <protection locked="0"/>
    </xf>
    <xf numFmtId="3" fontId="5" fillId="0" borderId="25" xfId="0" applyNumberFormat="1" applyFont="1" applyBorder="1" applyAlignment="1" applyProtection="1">
      <alignment horizontal="center" vertical="center"/>
      <protection locked="0"/>
    </xf>
    <xf numFmtId="49" fontId="5" fillId="0" borderId="25" xfId="0" applyNumberFormat="1" applyFont="1" applyBorder="1" applyAlignment="1" applyProtection="1">
      <alignment horizontal="center" vertical="center"/>
      <protection locked="0"/>
    </xf>
    <xf numFmtId="0" fontId="13" fillId="33" borderId="32" xfId="0" applyFont="1" applyFill="1" applyBorder="1" applyAlignment="1" applyProtection="1">
      <alignment horizontal="center" vertical="center" wrapText="1"/>
      <protection/>
    </xf>
    <xf numFmtId="0" fontId="13" fillId="33" borderId="34" xfId="0" applyNumberFormat="1" applyFont="1" applyFill="1" applyBorder="1" applyAlignment="1" applyProtection="1">
      <alignment horizontal="center" vertical="center" wrapText="1"/>
      <protection/>
    </xf>
    <xf numFmtId="21" fontId="5" fillId="0" borderId="42" xfId="0" applyNumberFormat="1" applyFont="1" applyBorder="1" applyAlignment="1" applyProtection="1">
      <alignment horizontal="center" vertical="center"/>
      <protection locked="0"/>
    </xf>
    <xf numFmtId="21" fontId="5" fillId="0" borderId="25" xfId="0" applyNumberFormat="1" applyFont="1" applyBorder="1" applyAlignment="1" applyProtection="1">
      <alignment horizontal="center" vertical="center"/>
      <protection locked="0"/>
    </xf>
    <xf numFmtId="0" fontId="1" fillId="33" borderId="43" xfId="0" applyFont="1" applyFill="1" applyBorder="1" applyAlignment="1" applyProtection="1">
      <alignment horizontal="center" vertical="center" wrapText="1"/>
      <protection/>
    </xf>
    <xf numFmtId="0" fontId="1" fillId="0" borderId="44" xfId="0" applyFont="1" applyFill="1" applyBorder="1" applyAlignment="1" applyProtection="1">
      <alignment horizontal="center" vertical="center"/>
      <protection hidden="1"/>
    </xf>
    <xf numFmtId="0" fontId="10" fillId="0" borderId="15" xfId="0" applyFont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center"/>
      <protection hidden="1"/>
    </xf>
    <xf numFmtId="0" fontId="10" fillId="0" borderId="15" xfId="0" applyNumberFormat="1" applyFont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49" fontId="1" fillId="0" borderId="45" xfId="0" applyNumberFormat="1" applyFont="1" applyFill="1" applyBorder="1" applyAlignment="1" applyProtection="1">
      <alignment horizontal="center" vertical="center"/>
      <protection hidden="1"/>
    </xf>
    <xf numFmtId="0" fontId="10" fillId="0" borderId="36" xfId="0" applyNumberFormat="1" applyFont="1" applyBorder="1" applyAlignment="1" applyProtection="1">
      <alignment horizontal="center" vertical="center"/>
      <protection hidden="1"/>
    </xf>
    <xf numFmtId="202" fontId="10" fillId="0" borderId="36" xfId="0" applyNumberFormat="1" applyFont="1" applyBorder="1" applyAlignment="1" applyProtection="1">
      <alignment horizontal="center" vertical="center"/>
      <protection hidden="1"/>
    </xf>
    <xf numFmtId="0" fontId="5" fillId="0" borderId="46" xfId="0" applyFont="1" applyBorder="1" applyAlignment="1" applyProtection="1">
      <alignment horizontal="center" vertical="center"/>
      <protection hidden="1"/>
    </xf>
    <xf numFmtId="0" fontId="5" fillId="0" borderId="47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/>
    </xf>
    <xf numFmtId="0" fontId="5" fillId="0" borderId="49" xfId="0" applyFont="1" applyBorder="1" applyAlignment="1" applyProtection="1">
      <alignment horizontal="center" vertical="center"/>
      <protection hidden="1"/>
    </xf>
    <xf numFmtId="0" fontId="5" fillId="0" borderId="22" xfId="0" applyFont="1" applyBorder="1" applyAlignment="1" applyProtection="1">
      <alignment horizontal="center" vertical="center"/>
      <protection hidden="1"/>
    </xf>
    <xf numFmtId="0" fontId="5" fillId="0" borderId="50" xfId="0" applyFont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169" fontId="5" fillId="0" borderId="0" xfId="0" applyNumberFormat="1" applyFont="1" applyBorder="1" applyAlignment="1" applyProtection="1">
      <alignment horizontal="center" vertical="center"/>
      <protection locked="0"/>
    </xf>
    <xf numFmtId="169" fontId="5" fillId="0" borderId="10" xfId="0" applyNumberFormat="1" applyFont="1" applyBorder="1" applyAlignment="1" applyProtection="1">
      <alignment horizontal="center" vertical="center"/>
      <protection locked="0"/>
    </xf>
    <xf numFmtId="164" fontId="5" fillId="0" borderId="49" xfId="0" applyNumberFormat="1" applyFont="1" applyBorder="1" applyAlignment="1" applyProtection="1">
      <alignment vertical="center"/>
      <protection hidden="1"/>
    </xf>
    <xf numFmtId="164" fontId="5" fillId="0" borderId="51" xfId="0" applyNumberFormat="1" applyFont="1" applyBorder="1" applyAlignment="1" applyProtection="1">
      <alignment vertical="center"/>
      <protection hidden="1"/>
    </xf>
    <xf numFmtId="0" fontId="1" fillId="0" borderId="41" xfId="0" applyFont="1" applyFill="1" applyBorder="1" applyAlignment="1" applyProtection="1">
      <alignment horizontal="center" vertical="center"/>
      <protection hidden="1"/>
    </xf>
    <xf numFmtId="164" fontId="1" fillId="0" borderId="23" xfId="0" applyNumberFormat="1" applyFont="1" applyBorder="1" applyAlignment="1" applyProtection="1">
      <alignment vertical="center"/>
      <protection hidden="1"/>
    </xf>
    <xf numFmtId="164" fontId="1" fillId="0" borderId="52" xfId="0" applyNumberFormat="1" applyFont="1" applyBorder="1" applyAlignment="1" applyProtection="1">
      <alignment vertical="center"/>
      <protection hidden="1"/>
    </xf>
    <xf numFmtId="175" fontId="5" fillId="0" borderId="53" xfId="0" applyNumberFormat="1" applyFont="1" applyBorder="1" applyAlignment="1" applyProtection="1">
      <alignment horizontal="left" vertical="center"/>
      <protection locked="0"/>
    </xf>
    <xf numFmtId="175" fontId="5" fillId="0" borderId="54" xfId="0" applyNumberFormat="1" applyFont="1" applyBorder="1" applyAlignment="1" applyProtection="1">
      <alignment horizontal="left" vertical="center"/>
      <protection locked="0"/>
    </xf>
    <xf numFmtId="0" fontId="1" fillId="0" borderId="55" xfId="0" applyFont="1" applyFill="1" applyBorder="1" applyAlignment="1" applyProtection="1">
      <alignment horizontal="center" vertical="center"/>
      <protection hidden="1"/>
    </xf>
    <xf numFmtId="0" fontId="1" fillId="0" borderId="56" xfId="0" applyFont="1" applyFill="1" applyBorder="1" applyAlignment="1" applyProtection="1">
      <alignment horizontal="right" vertical="center"/>
      <protection hidden="1"/>
    </xf>
    <xf numFmtId="0" fontId="1" fillId="0" borderId="33" xfId="0" applyFont="1" applyFill="1" applyBorder="1" applyAlignment="1" applyProtection="1">
      <alignment horizontal="right" vertical="center"/>
      <protection hidden="1"/>
    </xf>
    <xf numFmtId="0" fontId="1" fillId="0" borderId="35" xfId="0" applyFont="1" applyFill="1" applyBorder="1" applyAlignment="1" applyProtection="1">
      <alignment horizontal="right" vertical="center"/>
      <protection hidden="1"/>
    </xf>
    <xf numFmtId="0" fontId="1" fillId="0" borderId="57" xfId="0" applyFont="1" applyFill="1" applyBorder="1" applyAlignment="1" applyProtection="1">
      <alignment horizontal="right" vertical="center"/>
      <protection hidden="1"/>
    </xf>
    <xf numFmtId="187" fontId="1" fillId="0" borderId="34" xfId="0" applyNumberFormat="1" applyFont="1" applyFill="1" applyBorder="1" applyAlignment="1" applyProtection="1">
      <alignment horizontal="right" vertical="center"/>
      <protection hidden="1"/>
    </xf>
    <xf numFmtId="0" fontId="1" fillId="0" borderId="44" xfId="0" applyFont="1" applyFill="1" applyBorder="1" applyAlignment="1" applyProtection="1">
      <alignment horizontal="right" vertical="center"/>
      <protection hidden="1"/>
    </xf>
    <xf numFmtId="0" fontId="1" fillId="0" borderId="32" xfId="0" applyFont="1" applyFill="1" applyBorder="1" applyAlignment="1" applyProtection="1">
      <alignment horizontal="right" vertical="center"/>
      <protection hidden="1"/>
    </xf>
    <xf numFmtId="0" fontId="1" fillId="0" borderId="58" xfId="0" applyFont="1" applyFill="1" applyBorder="1" applyAlignment="1" applyProtection="1">
      <alignment horizontal="center" vertical="center"/>
      <protection/>
    </xf>
    <xf numFmtId="0" fontId="8" fillId="0" borderId="59" xfId="0" applyFont="1" applyBorder="1" applyAlignment="1" applyProtection="1">
      <alignment horizontal="center" vertical="center"/>
      <protection hidden="1"/>
    </xf>
    <xf numFmtId="0" fontId="14" fillId="33" borderId="34" xfId="0" applyFont="1" applyFill="1" applyBorder="1" applyAlignment="1" applyProtection="1">
      <alignment horizontal="center" vertical="center" wrapText="1"/>
      <protection/>
    </xf>
    <xf numFmtId="0" fontId="1" fillId="0" borderId="60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 applyProtection="1">
      <alignment horizontal="center" vertical="center"/>
      <protection hidden="1"/>
    </xf>
    <xf numFmtId="0" fontId="1" fillId="33" borderId="61" xfId="0" applyFont="1" applyFill="1" applyBorder="1" applyAlignment="1" applyProtection="1">
      <alignment horizontal="center" vertical="center" wrapText="1"/>
      <protection/>
    </xf>
    <xf numFmtId="167" fontId="5" fillId="0" borderId="62" xfId="0" applyNumberFormat="1" applyFont="1" applyBorder="1" applyAlignment="1" applyProtection="1">
      <alignment horizontal="center" vertical="center"/>
      <protection locked="0"/>
    </xf>
    <xf numFmtId="167" fontId="5" fillId="0" borderId="63" xfId="0" applyNumberFormat="1" applyFont="1" applyBorder="1" applyAlignment="1" applyProtection="1">
      <alignment horizontal="center" vertical="center"/>
      <protection locked="0"/>
    </xf>
    <xf numFmtId="169" fontId="5" fillId="0" borderId="23" xfId="0" applyNumberFormat="1" applyFont="1" applyFill="1" applyBorder="1" applyAlignment="1" applyProtection="1">
      <alignment horizontal="center" vertical="center"/>
      <protection locked="0"/>
    </xf>
    <xf numFmtId="169" fontId="5" fillId="0" borderId="25" xfId="0" applyNumberFormat="1" applyFont="1" applyFill="1" applyBorder="1" applyAlignment="1" applyProtection="1">
      <alignment horizontal="center" vertical="center"/>
      <protection locked="0"/>
    </xf>
    <xf numFmtId="0" fontId="1" fillId="33" borderId="64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/>
      <protection hidden="1"/>
    </xf>
    <xf numFmtId="0" fontId="5" fillId="0" borderId="65" xfId="0" applyFont="1" applyBorder="1" applyAlignment="1" applyProtection="1">
      <alignment horizontal="center" vertical="center"/>
      <protection hidden="1"/>
    </xf>
    <xf numFmtId="0" fontId="5" fillId="0" borderId="66" xfId="0" applyFont="1" applyBorder="1" applyAlignment="1" applyProtection="1">
      <alignment horizontal="center" vertical="center"/>
      <protection hidden="1"/>
    </xf>
    <xf numFmtId="167" fontId="5" fillId="0" borderId="19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5" fillId="0" borderId="62" xfId="0" applyFont="1" applyBorder="1" applyAlignment="1" applyProtection="1">
      <alignment horizontal="center" vertical="center"/>
      <protection locked="0"/>
    </xf>
    <xf numFmtId="0" fontId="5" fillId="0" borderId="63" xfId="0" applyFont="1" applyBorder="1" applyAlignment="1" applyProtection="1">
      <alignment horizontal="center" vertical="center" wrapText="1"/>
      <protection locked="0"/>
    </xf>
    <xf numFmtId="0" fontId="5" fillId="0" borderId="52" xfId="0" applyFont="1" applyFill="1" applyBorder="1" applyAlignment="1" applyProtection="1">
      <alignment horizontal="center" vertical="center"/>
      <protection hidden="1"/>
    </xf>
    <xf numFmtId="169" fontId="5" fillId="0" borderId="52" xfId="0" applyNumberFormat="1" applyFont="1" applyFill="1" applyBorder="1" applyAlignment="1" applyProtection="1">
      <alignment horizontal="center" vertical="center"/>
      <protection locked="0"/>
    </xf>
    <xf numFmtId="169" fontId="5" fillId="0" borderId="24" xfId="0" applyNumberFormat="1" applyFont="1" applyFill="1" applyBorder="1" applyAlignment="1" applyProtection="1">
      <alignment horizontal="center" vertical="center"/>
      <protection locked="0"/>
    </xf>
    <xf numFmtId="181" fontId="10" fillId="0" borderId="36" xfId="0" applyNumberFormat="1" applyFont="1" applyBorder="1" applyAlignment="1" applyProtection="1">
      <alignment horizontal="center" vertical="center"/>
      <protection locked="0"/>
    </xf>
    <xf numFmtId="49" fontId="1" fillId="0" borderId="30" xfId="0" applyNumberFormat="1" applyFont="1" applyFill="1" applyBorder="1" applyAlignment="1" applyProtection="1">
      <alignment horizontal="center" vertical="center"/>
      <protection locked="0"/>
    </xf>
    <xf numFmtId="0" fontId="1" fillId="33" borderId="64" xfId="0" applyFont="1" applyFill="1" applyBorder="1" applyAlignment="1" applyProtection="1">
      <alignment horizontal="center" vertical="center" wrapText="1"/>
      <protection locked="0"/>
    </xf>
    <xf numFmtId="21" fontId="5" fillId="0" borderId="21" xfId="0" applyNumberFormat="1" applyFont="1" applyFill="1" applyBorder="1" applyAlignment="1" applyProtection="1">
      <alignment horizontal="right" vertical="center"/>
      <protection locked="0"/>
    </xf>
    <xf numFmtId="21" fontId="5" fillId="0" borderId="21" xfId="0" applyNumberFormat="1" applyFont="1" applyBorder="1" applyAlignment="1" applyProtection="1">
      <alignment horizontal="right" vertical="center"/>
      <protection locked="0"/>
    </xf>
    <xf numFmtId="49" fontId="10" fillId="0" borderId="67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/>
      <protection/>
    </xf>
    <xf numFmtId="0" fontId="15" fillId="0" borderId="58" xfId="0" applyFont="1" applyFill="1" applyBorder="1" applyAlignment="1">
      <alignment horizontal="right" vertical="center"/>
    </xf>
    <xf numFmtId="0" fontId="10" fillId="0" borderId="36" xfId="0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center" vertical="center"/>
      <protection hidden="1"/>
    </xf>
    <xf numFmtId="0" fontId="5" fillId="0" borderId="22" xfId="0" applyNumberFormat="1" applyFont="1" applyFill="1" applyBorder="1" applyAlignment="1" applyProtection="1">
      <alignment horizontal="center" vertical="center"/>
      <protection locked="0"/>
    </xf>
    <xf numFmtId="1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NumberFormat="1" applyFont="1" applyFill="1" applyBorder="1" applyAlignment="1" applyProtection="1">
      <alignment horizontal="center" vertical="center"/>
      <protection locked="0"/>
    </xf>
    <xf numFmtId="21" fontId="5" fillId="0" borderId="22" xfId="0" applyNumberFormat="1" applyFont="1" applyBorder="1" applyAlignment="1" applyProtection="1">
      <alignment horizontal="right" vertical="center"/>
      <protection locked="0"/>
    </xf>
    <xf numFmtId="0" fontId="5" fillId="0" borderId="25" xfId="0" applyNumberFormat="1" applyFont="1" applyBorder="1" applyAlignment="1" applyProtection="1">
      <alignment horizontal="center" vertical="center"/>
      <protection locked="0"/>
    </xf>
    <xf numFmtId="49" fontId="19" fillId="0" borderId="31" xfId="0" applyNumberFormat="1" applyFont="1" applyBorder="1" applyAlignment="1" applyProtection="1">
      <alignment horizontal="center" vertical="center"/>
      <protection locked="0"/>
    </xf>
    <xf numFmtId="49" fontId="20" fillId="0" borderId="68" xfId="0" applyNumberFormat="1" applyFont="1" applyBorder="1" applyAlignment="1" applyProtection="1">
      <alignment horizontal="center" vertical="center"/>
      <protection locked="0"/>
    </xf>
    <xf numFmtId="0" fontId="1" fillId="0" borderId="31" xfId="0" applyNumberFormat="1" applyFont="1" applyBorder="1" applyAlignment="1" applyProtection="1">
      <alignment horizontal="center" vertical="center"/>
      <protection hidden="1"/>
    </xf>
    <xf numFmtId="0" fontId="11" fillId="0" borderId="68" xfId="0" applyNumberFormat="1" applyFont="1" applyBorder="1" applyAlignment="1" applyProtection="1">
      <alignment horizontal="center" vertical="center"/>
      <protection hidden="1"/>
    </xf>
    <xf numFmtId="0" fontId="19" fillId="0" borderId="20" xfId="0" applyFont="1" applyFill="1" applyBorder="1" applyAlignment="1" applyProtection="1">
      <alignment horizontal="center" vertical="center" shrinkToFit="1"/>
      <protection locked="0"/>
    </xf>
    <xf numFmtId="49" fontId="20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70" xfId="0" applyFont="1" applyFill="1" applyBorder="1" applyAlignment="1" applyProtection="1">
      <alignment horizontal="center" vertical="center" shrinkToFit="1"/>
      <protection hidden="1"/>
    </xf>
    <xf numFmtId="0" fontId="1" fillId="33" borderId="20" xfId="0" applyFont="1" applyFill="1" applyBorder="1" applyAlignment="1" applyProtection="1">
      <alignment horizontal="left" wrapText="1"/>
      <protection/>
    </xf>
    <xf numFmtId="0" fontId="1" fillId="33" borderId="71" xfId="0" applyFont="1" applyFill="1" applyBorder="1" applyAlignment="1" applyProtection="1">
      <alignment horizontal="left" wrapText="1"/>
      <protection/>
    </xf>
    <xf numFmtId="0" fontId="11" fillId="0" borderId="69" xfId="0" applyFont="1" applyFill="1" applyBorder="1" applyAlignment="1" applyProtection="1">
      <alignment horizontal="center" vertical="center" shrinkToFit="1"/>
      <protection hidden="1"/>
    </xf>
    <xf numFmtId="0" fontId="1" fillId="0" borderId="72" xfId="0" applyFont="1" applyFill="1" applyBorder="1" applyAlignment="1">
      <alignment horizontal="center" vertical="center"/>
    </xf>
    <xf numFmtId="0" fontId="10" fillId="0" borderId="69" xfId="0" applyFont="1" applyFill="1" applyBorder="1" applyAlignment="1" applyProtection="1">
      <alignment horizontal="center" vertical="center" shrinkToFit="1"/>
      <protection locked="0"/>
    </xf>
    <xf numFmtId="0" fontId="10" fillId="0" borderId="69" xfId="0" applyFont="1" applyFill="1" applyBorder="1" applyAlignment="1" applyProtection="1">
      <alignment horizontal="center" vertical="center" shrinkToFit="1"/>
      <protection hidden="1"/>
    </xf>
    <xf numFmtId="0" fontId="1" fillId="0" borderId="72" xfId="0" applyFont="1" applyFill="1" applyBorder="1" applyAlignment="1" applyProtection="1">
      <alignment horizontal="center"/>
      <protection hidden="1"/>
    </xf>
    <xf numFmtId="0" fontId="10" fillId="0" borderId="73" xfId="0" applyNumberFormat="1" applyFont="1" applyBorder="1" applyAlignment="1" applyProtection="1">
      <alignment horizontal="center" vertical="center"/>
      <protection hidden="1"/>
    </xf>
    <xf numFmtId="0" fontId="1" fillId="0" borderId="72" xfId="0" applyFont="1" applyFill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/>
      <protection hidden="1"/>
    </xf>
    <xf numFmtId="0" fontId="1" fillId="0" borderId="67" xfId="0" applyFont="1" applyFill="1" applyBorder="1" applyAlignment="1" applyProtection="1">
      <alignment horizontal="center"/>
      <protection hidden="1"/>
    </xf>
    <xf numFmtId="0" fontId="1" fillId="0" borderId="69" xfId="0" applyFont="1" applyFill="1" applyBorder="1" applyAlignment="1" applyProtection="1">
      <alignment horizontal="center"/>
      <protection hidden="1"/>
    </xf>
    <xf numFmtId="0" fontId="10" fillId="0" borderId="75" xfId="0" applyFont="1" applyBorder="1" applyAlignment="1" applyProtection="1">
      <alignment horizontal="center" vertical="center"/>
      <protection hidden="1"/>
    </xf>
    <xf numFmtId="0" fontId="10" fillId="0" borderId="76" xfId="0" applyFont="1" applyBorder="1" applyAlignment="1" applyProtection="1">
      <alignment horizontal="center" vertical="center"/>
      <protection hidden="1"/>
    </xf>
    <xf numFmtId="3" fontId="10" fillId="0" borderId="36" xfId="0" applyNumberFormat="1" applyFont="1" applyBorder="1" applyAlignment="1" applyProtection="1">
      <alignment horizontal="center" vertical="center"/>
      <protection hidden="1"/>
    </xf>
    <xf numFmtId="2" fontId="5" fillId="0" borderId="15" xfId="0" applyNumberFormat="1" applyFont="1" applyBorder="1" applyAlignment="1" applyProtection="1">
      <alignment vertical="center"/>
      <protection hidden="1"/>
    </xf>
    <xf numFmtId="49" fontId="10" fillId="0" borderId="70" xfId="0" applyNumberFormat="1" applyFont="1" applyBorder="1" applyAlignment="1" applyProtection="1">
      <alignment horizontal="center" vertical="center"/>
      <protection locked="0"/>
    </xf>
    <xf numFmtId="0" fontId="1" fillId="33" borderId="77" xfId="0" applyFont="1" applyFill="1" applyBorder="1" applyAlignment="1" applyProtection="1">
      <alignment horizontal="center" vertical="center" wrapText="1"/>
      <protection/>
    </xf>
    <xf numFmtId="0" fontId="1" fillId="33" borderId="41" xfId="0" applyFont="1" applyFill="1" applyBorder="1" applyAlignment="1" applyProtection="1">
      <alignment horizontal="center" vertical="center" wrapText="1"/>
      <protection/>
    </xf>
    <xf numFmtId="0" fontId="1" fillId="0" borderId="70" xfId="0" applyFont="1" applyBorder="1" applyAlignment="1">
      <alignment horizontal="center"/>
    </xf>
    <xf numFmtId="1" fontId="5" fillId="0" borderId="78" xfId="0" applyNumberFormat="1" applyFont="1" applyBorder="1" applyAlignment="1" applyProtection="1">
      <alignment horizontal="center" vertical="center"/>
      <protection locked="0"/>
    </xf>
    <xf numFmtId="0" fontId="9" fillId="0" borderId="20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175" fontId="9" fillId="0" borderId="0" xfId="0" applyNumberFormat="1" applyFont="1" applyAlignment="1" applyProtection="1">
      <alignment horizontal="center"/>
      <protection hidden="1"/>
    </xf>
    <xf numFmtId="0" fontId="23" fillId="0" borderId="0" xfId="0" applyFont="1" applyAlignment="1" applyProtection="1">
      <alignment horizontal="right"/>
      <protection hidden="1"/>
    </xf>
    <xf numFmtId="0" fontId="23" fillId="0" borderId="0" xfId="0" applyFont="1" applyAlignment="1" applyProtection="1">
      <alignment horizontal="center"/>
      <protection hidden="1"/>
    </xf>
    <xf numFmtId="0" fontId="1" fillId="33" borderId="35" xfId="0" applyFont="1" applyFill="1" applyBorder="1" applyAlignment="1" applyProtection="1">
      <alignment horizontal="center" vertical="center" wrapText="1"/>
      <protection locked="0"/>
    </xf>
    <xf numFmtId="207" fontId="1" fillId="0" borderId="0" xfId="0" applyNumberFormat="1" applyFont="1" applyBorder="1" applyAlignment="1" applyProtection="1">
      <alignment vertical="center"/>
      <protection hidden="1"/>
    </xf>
    <xf numFmtId="164" fontId="5" fillId="0" borderId="79" xfId="0" applyNumberFormat="1" applyFont="1" applyFill="1" applyBorder="1" applyAlignment="1" applyProtection="1">
      <alignment horizontal="center" vertical="center"/>
      <protection locked="0"/>
    </xf>
    <xf numFmtId="207" fontId="1" fillId="0" borderId="12" xfId="0" applyNumberFormat="1" applyFont="1" applyBorder="1" applyAlignment="1" applyProtection="1">
      <alignment vertical="center"/>
      <protection hidden="1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80" xfId="0" applyNumberFormat="1" applyFont="1" applyBorder="1" applyAlignment="1" applyProtection="1">
      <alignment horizontal="center" vertical="center"/>
      <protection locked="0"/>
    </xf>
    <xf numFmtId="0" fontId="5" fillId="0" borderId="81" xfId="0" applyNumberFormat="1" applyFont="1" applyBorder="1" applyAlignment="1" applyProtection="1">
      <alignment horizontal="center" vertical="center"/>
      <protection locked="0"/>
    </xf>
    <xf numFmtId="0" fontId="5" fillId="0" borderId="80" xfId="0" applyNumberFormat="1" applyFont="1" applyFill="1" applyBorder="1" applyAlignment="1" applyProtection="1">
      <alignment horizontal="center" vertical="center"/>
      <protection locked="0"/>
    </xf>
    <xf numFmtId="1" fontId="5" fillId="0" borderId="81" xfId="0" applyNumberFormat="1" applyFont="1" applyFill="1" applyBorder="1" applyAlignment="1" applyProtection="1">
      <alignment horizontal="center" vertical="center"/>
      <protection locked="0"/>
    </xf>
    <xf numFmtId="0" fontId="5" fillId="0" borderId="81" xfId="0" applyNumberFormat="1" applyFont="1" applyFill="1" applyBorder="1" applyAlignment="1" applyProtection="1">
      <alignment horizontal="center" vertical="center"/>
      <protection locked="0"/>
    </xf>
    <xf numFmtId="21" fontId="5" fillId="0" borderId="80" xfId="0" applyNumberFormat="1" applyFont="1" applyBorder="1" applyAlignment="1" applyProtection="1">
      <alignment horizontal="right" vertical="center"/>
      <protection locked="0"/>
    </xf>
    <xf numFmtId="49" fontId="5" fillId="0" borderId="30" xfId="0" applyNumberFormat="1" applyFont="1" applyBorder="1" applyAlignment="1" applyProtection="1">
      <alignment horizontal="center" vertical="center"/>
      <protection locked="0"/>
    </xf>
    <xf numFmtId="0" fontId="5" fillId="0" borderId="30" xfId="0" applyNumberFormat="1" applyFont="1" applyBorder="1" applyAlignment="1" applyProtection="1">
      <alignment horizontal="center" vertical="center"/>
      <protection locked="0"/>
    </xf>
    <xf numFmtId="202" fontId="5" fillId="0" borderId="30" xfId="0" applyNumberFormat="1" applyFont="1" applyFill="1" applyBorder="1" applyAlignment="1" applyProtection="1">
      <alignment horizontal="center" vertical="center"/>
      <protection locked="0"/>
    </xf>
    <xf numFmtId="1" fontId="5" fillId="0" borderId="30" xfId="0" applyNumberFormat="1" applyFont="1" applyFill="1" applyBorder="1" applyAlignment="1" applyProtection="1">
      <alignment horizontal="center" vertical="center"/>
      <protection locked="0"/>
    </xf>
    <xf numFmtId="164" fontId="5" fillId="0" borderId="82" xfId="0" applyNumberFormat="1" applyFont="1" applyFill="1" applyBorder="1" applyAlignment="1" applyProtection="1">
      <alignment horizontal="center" vertical="center"/>
      <protection locked="0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81" xfId="0" applyFont="1" applyFill="1" applyBorder="1" applyAlignment="1" applyProtection="1">
      <alignment horizontal="center" vertical="center"/>
      <protection hidden="1"/>
    </xf>
    <xf numFmtId="167" fontId="5" fillId="0" borderId="18" xfId="0" applyNumberFormat="1" applyFont="1" applyBorder="1" applyAlignment="1" applyProtection="1">
      <alignment horizontal="center" vertical="center"/>
      <protection locked="0"/>
    </xf>
    <xf numFmtId="169" fontId="5" fillId="0" borderId="81" xfId="0" applyNumberFormat="1" applyFont="1" applyFill="1" applyBorder="1" applyAlignment="1" applyProtection="1">
      <alignment horizontal="center" vertical="center"/>
      <protection locked="0"/>
    </xf>
    <xf numFmtId="169" fontId="5" fillId="0" borderId="30" xfId="0" applyNumberFormat="1" applyFont="1" applyFill="1" applyBorder="1" applyAlignment="1" applyProtection="1">
      <alignment horizontal="center" vertical="center"/>
      <protection locked="0"/>
    </xf>
    <xf numFmtId="164" fontId="5" fillId="0" borderId="85" xfId="0" applyNumberFormat="1" applyFont="1" applyBorder="1" applyAlignment="1" applyProtection="1">
      <alignment vertical="center"/>
      <protection locked="0"/>
    </xf>
    <xf numFmtId="2" fontId="10" fillId="0" borderId="86" xfId="0" applyNumberFormat="1" applyFont="1" applyBorder="1" applyAlignment="1" applyProtection="1">
      <alignment horizontal="center" vertical="center"/>
      <protection locked="0"/>
    </xf>
    <xf numFmtId="2" fontId="10" fillId="0" borderId="87" xfId="0" applyNumberFormat="1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65" xfId="0" applyNumberFormat="1" applyFont="1" applyBorder="1" applyAlignment="1" applyProtection="1">
      <alignment horizontal="center" vertical="center"/>
      <protection locked="0"/>
    </xf>
    <xf numFmtId="0" fontId="5" fillId="0" borderId="52" xfId="0" applyNumberFormat="1" applyFont="1" applyBorder="1" applyAlignment="1" applyProtection="1">
      <alignment horizontal="center" vertical="center"/>
      <protection locked="0"/>
    </xf>
    <xf numFmtId="0" fontId="5" fillId="0" borderId="65" xfId="0" applyNumberFormat="1" applyFont="1" applyFill="1" applyBorder="1" applyAlignment="1" applyProtection="1">
      <alignment horizontal="center" vertical="center"/>
      <protection locked="0"/>
    </xf>
    <xf numFmtId="1" fontId="5" fillId="0" borderId="52" xfId="0" applyNumberFormat="1" applyFont="1" applyFill="1" applyBorder="1" applyAlignment="1" applyProtection="1">
      <alignment horizontal="center" vertical="center"/>
      <protection locked="0"/>
    </xf>
    <xf numFmtId="0" fontId="5" fillId="0" borderId="52" xfId="0" applyNumberFormat="1" applyFont="1" applyFill="1" applyBorder="1" applyAlignment="1" applyProtection="1">
      <alignment horizontal="center" vertical="center"/>
      <protection locked="0"/>
    </xf>
    <xf numFmtId="21" fontId="5" fillId="0" borderId="65" xfId="0" applyNumberFormat="1" applyFont="1" applyBorder="1" applyAlignment="1" applyProtection="1">
      <alignment horizontal="right" vertical="center"/>
      <protection locked="0"/>
    </xf>
    <xf numFmtId="0" fontId="5" fillId="0" borderId="24" xfId="0" applyNumberFormat="1" applyFont="1" applyBorder="1" applyAlignment="1" applyProtection="1">
      <alignment horizontal="center" vertical="center"/>
      <protection locked="0"/>
    </xf>
    <xf numFmtId="202" fontId="5" fillId="0" borderId="24" xfId="0" applyNumberFormat="1" applyFont="1" applyFill="1" applyBorder="1" applyAlignment="1" applyProtection="1">
      <alignment horizontal="center" vertical="center"/>
      <protection locked="0"/>
    </xf>
    <xf numFmtId="1" fontId="5" fillId="0" borderId="24" xfId="0" applyNumberFormat="1" applyFont="1" applyFill="1" applyBorder="1" applyAlignment="1" applyProtection="1">
      <alignment horizontal="center" vertical="center"/>
      <protection locked="0"/>
    </xf>
    <xf numFmtId="164" fontId="5" fillId="0" borderId="27" xfId="0" applyNumberFormat="1" applyFont="1" applyFill="1" applyBorder="1" applyAlignment="1" applyProtection="1">
      <alignment horizontal="center" vertical="center"/>
      <protection locked="0"/>
    </xf>
    <xf numFmtId="164" fontId="5" fillId="0" borderId="82" xfId="0" applyNumberFormat="1" applyFont="1" applyBorder="1" applyAlignment="1" applyProtection="1">
      <alignment vertical="center"/>
      <protection locked="0"/>
    </xf>
    <xf numFmtId="21" fontId="5" fillId="0" borderId="66" xfId="0" applyNumberFormat="1" applyFont="1" applyFill="1" applyBorder="1" applyAlignment="1" applyProtection="1">
      <alignment horizontal="right" vertical="center"/>
      <protection locked="0"/>
    </xf>
    <xf numFmtId="21" fontId="5" fillId="0" borderId="52" xfId="0" applyNumberFormat="1" applyFont="1" applyBorder="1" applyAlignment="1" applyProtection="1">
      <alignment horizontal="right" vertical="center"/>
      <protection locked="0"/>
    </xf>
    <xf numFmtId="3" fontId="5" fillId="0" borderId="88" xfId="0" applyNumberFormat="1" applyFont="1" applyBorder="1" applyAlignment="1" applyProtection="1">
      <alignment horizontal="center" vertical="center"/>
      <protection locked="0"/>
    </xf>
    <xf numFmtId="3" fontId="5" fillId="0" borderId="52" xfId="0" applyNumberFormat="1" applyFont="1" applyBorder="1" applyAlignment="1" applyProtection="1">
      <alignment horizontal="center" vertical="center"/>
      <protection locked="0"/>
    </xf>
    <xf numFmtId="0" fontId="5" fillId="0" borderId="88" xfId="0" applyNumberFormat="1" applyFont="1" applyFill="1" applyBorder="1" applyAlignment="1" applyProtection="1">
      <alignment horizontal="left" vertical="center"/>
      <protection locked="0"/>
    </xf>
    <xf numFmtId="0" fontId="5" fillId="0" borderId="89" xfId="0" applyNumberFormat="1" applyFont="1" applyFill="1" applyBorder="1" applyAlignment="1" applyProtection="1">
      <alignment horizontal="left" vertical="center"/>
      <protection locked="0"/>
    </xf>
    <xf numFmtId="0" fontId="5" fillId="0" borderId="52" xfId="0" applyNumberFormat="1" applyFont="1" applyFill="1" applyBorder="1" applyAlignment="1" applyProtection="1">
      <alignment horizontal="left" vertical="center"/>
      <protection locked="0"/>
    </xf>
    <xf numFmtId="21" fontId="5" fillId="0" borderId="50" xfId="0" applyNumberFormat="1" applyFont="1" applyFill="1" applyBorder="1" applyAlignment="1" applyProtection="1">
      <alignment horizontal="right" vertical="center"/>
      <protection locked="0"/>
    </xf>
    <xf numFmtId="21" fontId="5" fillId="0" borderId="23" xfId="0" applyNumberFormat="1" applyFont="1" applyBorder="1" applyAlignment="1" applyProtection="1">
      <alignment horizontal="right" vertical="center"/>
      <protection locked="0"/>
    </xf>
    <xf numFmtId="3" fontId="5" fillId="0" borderId="90" xfId="0" applyNumberFormat="1" applyFont="1" applyBorder="1" applyAlignment="1" applyProtection="1">
      <alignment horizontal="center" vertical="center"/>
      <protection locked="0"/>
    </xf>
    <xf numFmtId="3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90" xfId="0" applyNumberFormat="1" applyFont="1" applyFill="1" applyBorder="1" applyAlignment="1" applyProtection="1">
      <alignment horizontal="left" vertical="center"/>
      <protection locked="0"/>
    </xf>
    <xf numFmtId="0" fontId="5" fillId="0" borderId="91" xfId="0" applyNumberFormat="1" applyFont="1" applyFill="1" applyBorder="1" applyAlignment="1" applyProtection="1">
      <alignment horizontal="left" vertical="center"/>
      <protection locked="0"/>
    </xf>
    <xf numFmtId="0" fontId="5" fillId="0" borderId="23" xfId="0" applyNumberFormat="1" applyFont="1" applyFill="1" applyBorder="1" applyAlignment="1" applyProtection="1">
      <alignment horizontal="left" vertical="center"/>
      <protection locked="0"/>
    </xf>
    <xf numFmtId="21" fontId="5" fillId="0" borderId="84" xfId="0" applyNumberFormat="1" applyFont="1" applyFill="1" applyBorder="1" applyAlignment="1" applyProtection="1">
      <alignment horizontal="right" vertical="center"/>
      <protection locked="0"/>
    </xf>
    <xf numFmtId="21" fontId="5" fillId="0" borderId="81" xfId="0" applyNumberFormat="1" applyFont="1" applyBorder="1" applyAlignment="1" applyProtection="1">
      <alignment horizontal="right" vertical="center"/>
      <protection locked="0"/>
    </xf>
    <xf numFmtId="3" fontId="5" fillId="0" borderId="72" xfId="0" applyNumberFormat="1" applyFont="1" applyBorder="1" applyAlignment="1" applyProtection="1">
      <alignment horizontal="center" vertical="center"/>
      <protection locked="0"/>
    </xf>
    <xf numFmtId="3" fontId="5" fillId="0" borderId="81" xfId="0" applyNumberFormat="1" applyFont="1" applyBorder="1" applyAlignment="1" applyProtection="1">
      <alignment horizontal="center" vertical="center"/>
      <protection locked="0"/>
    </xf>
    <xf numFmtId="0" fontId="5" fillId="0" borderId="72" xfId="0" applyNumberFormat="1" applyFont="1" applyFill="1" applyBorder="1" applyAlignment="1" applyProtection="1">
      <alignment horizontal="left" vertical="center"/>
      <protection locked="0"/>
    </xf>
    <xf numFmtId="0" fontId="5" fillId="0" borderId="45" xfId="0" applyNumberFormat="1" applyFont="1" applyFill="1" applyBorder="1" applyAlignment="1" applyProtection="1">
      <alignment horizontal="left" vertical="center"/>
      <protection locked="0"/>
    </xf>
    <xf numFmtId="0" fontId="5" fillId="0" borderId="81" xfId="0" applyNumberFormat="1" applyFont="1" applyFill="1" applyBorder="1" applyAlignment="1" applyProtection="1">
      <alignment horizontal="left" vertical="center"/>
      <protection locked="0"/>
    </xf>
    <xf numFmtId="49" fontId="10" fillId="0" borderId="67" xfId="0" applyNumberFormat="1" applyFont="1" applyBorder="1" applyAlignment="1" applyProtection="1">
      <alignment horizontal="center" vertical="center"/>
      <protection locked="0"/>
    </xf>
    <xf numFmtId="49" fontId="10" fillId="0" borderId="92" xfId="0" applyNumberFormat="1" applyFont="1" applyBorder="1" applyAlignment="1" applyProtection="1">
      <alignment horizontal="center" vertical="center"/>
      <protection locked="0"/>
    </xf>
    <xf numFmtId="49" fontId="10" fillId="0" borderId="14" xfId="0" applyNumberFormat="1" applyFont="1" applyBorder="1" applyAlignment="1" applyProtection="1">
      <alignment horizontal="center" vertical="center"/>
      <protection locked="0"/>
    </xf>
    <xf numFmtId="0" fontId="1" fillId="33" borderId="74" xfId="0" applyFont="1" applyFill="1" applyBorder="1" applyAlignment="1" applyProtection="1">
      <alignment horizontal="center" vertical="center" wrapText="1"/>
      <protection/>
    </xf>
    <xf numFmtId="0" fontId="1" fillId="33" borderId="20" xfId="0" applyFont="1" applyFill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wrapText="1"/>
      <protection/>
    </xf>
    <xf numFmtId="0" fontId="1" fillId="33" borderId="70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3" borderId="93" xfId="0" applyFont="1" applyFill="1" applyBorder="1" applyAlignment="1" applyProtection="1">
      <alignment horizontal="center" vertical="center" wrapText="1"/>
      <protection/>
    </xf>
    <xf numFmtId="164" fontId="5" fillId="0" borderId="78" xfId="0" applyNumberFormat="1" applyFont="1" applyBorder="1" applyAlignment="1" applyProtection="1">
      <alignment horizontal="left" vertical="center"/>
      <protection locked="0"/>
    </xf>
    <xf numFmtId="164" fontId="5" fillId="0" borderId="94" xfId="0" applyNumberFormat="1" applyFont="1" applyBorder="1" applyAlignment="1" applyProtection="1">
      <alignment horizontal="left" vertical="center"/>
      <protection locked="0"/>
    </xf>
    <xf numFmtId="164" fontId="5" fillId="0" borderId="40" xfId="0" applyNumberFormat="1" applyFont="1" applyBorder="1" applyAlignment="1" applyProtection="1">
      <alignment horizontal="left" vertical="center"/>
      <protection locked="0"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1" fillId="0" borderId="71" xfId="0" applyFont="1" applyFill="1" applyBorder="1" applyAlignment="1" applyProtection="1">
      <alignment horizontal="center" vertical="center"/>
      <protection/>
    </xf>
    <xf numFmtId="49" fontId="11" fillId="0" borderId="67" xfId="0" applyNumberFormat="1" applyFont="1" applyBorder="1" applyAlignment="1" applyProtection="1">
      <alignment horizontal="center" vertical="center"/>
      <protection locked="0"/>
    </xf>
    <xf numFmtId="49" fontId="11" fillId="0" borderId="92" xfId="0" applyNumberFormat="1" applyFont="1" applyBorder="1" applyAlignment="1" applyProtection="1">
      <alignment horizontal="center" vertical="center"/>
      <protection locked="0"/>
    </xf>
    <xf numFmtId="49" fontId="11" fillId="0" borderId="54" xfId="0" applyNumberFormat="1" applyFont="1" applyBorder="1" applyAlignment="1" applyProtection="1">
      <alignment horizontal="center" vertical="center"/>
      <protection locked="0"/>
    </xf>
    <xf numFmtId="0" fontId="1" fillId="0" borderId="95" xfId="0" applyFont="1" applyFill="1" applyBorder="1" applyAlignment="1" applyProtection="1">
      <alignment horizontal="center" vertical="center"/>
      <protection/>
    </xf>
    <xf numFmtId="0" fontId="1" fillId="0" borderId="96" xfId="0" applyFont="1" applyFill="1" applyBorder="1" applyAlignment="1" applyProtection="1">
      <alignment horizontal="center" vertical="center"/>
      <protection/>
    </xf>
    <xf numFmtId="0" fontId="1" fillId="0" borderId="44" xfId="0" applyFont="1" applyFill="1" applyBorder="1" applyAlignment="1" applyProtection="1">
      <alignment horizontal="center" vertical="center"/>
      <protection/>
    </xf>
    <xf numFmtId="1" fontId="10" fillId="0" borderId="67" xfId="0" applyNumberFormat="1" applyFont="1" applyBorder="1" applyAlignment="1" applyProtection="1">
      <alignment horizontal="center" vertical="center"/>
      <protection locked="0"/>
    </xf>
    <xf numFmtId="1" fontId="10" fillId="0" borderId="92" xfId="0" applyNumberFormat="1" applyFont="1" applyBorder="1" applyAlignment="1" applyProtection="1">
      <alignment horizontal="center" vertical="center"/>
      <protection locked="0"/>
    </xf>
    <xf numFmtId="1" fontId="10" fillId="0" borderId="14" xfId="0" applyNumberFormat="1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right"/>
      <protection locked="0"/>
    </xf>
    <xf numFmtId="0" fontId="25" fillId="0" borderId="0" xfId="0" applyFont="1" applyBorder="1" applyAlignment="1" applyProtection="1">
      <alignment horizontal="right"/>
      <protection locked="0"/>
    </xf>
    <xf numFmtId="0" fontId="24" fillId="0" borderId="12" xfId="0" applyFont="1" applyBorder="1" applyAlignment="1" applyProtection="1">
      <alignment horizontal="right" vertical="center"/>
      <protection locked="0"/>
    </xf>
    <xf numFmtId="0" fontId="24" fillId="0" borderId="0" xfId="0" applyFont="1" applyBorder="1" applyAlignment="1" applyProtection="1">
      <alignment horizontal="right" vertical="center"/>
      <protection locked="0"/>
    </xf>
    <xf numFmtId="0" fontId="26" fillId="0" borderId="97" xfId="0" applyFont="1" applyBorder="1" applyAlignment="1" applyProtection="1">
      <alignment horizontal="right" vertical="center"/>
      <protection locked="0"/>
    </xf>
    <xf numFmtId="0" fontId="26" fillId="0" borderId="10" xfId="0" applyFont="1" applyBorder="1" applyAlignment="1" applyProtection="1">
      <alignment horizontal="right" vertical="center"/>
      <protection locked="0"/>
    </xf>
    <xf numFmtId="0" fontId="1" fillId="0" borderId="72" xfId="0" applyFont="1" applyFill="1" applyBorder="1" applyAlignment="1" applyProtection="1">
      <alignment horizontal="center" vertical="center"/>
      <protection/>
    </xf>
    <xf numFmtId="0" fontId="1" fillId="0" borderId="81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/>
      <protection/>
    </xf>
    <xf numFmtId="0" fontId="1" fillId="0" borderId="71" xfId="0" applyFont="1" applyFill="1" applyBorder="1" applyAlignment="1" applyProtection="1">
      <alignment/>
      <protection/>
    </xf>
    <xf numFmtId="0" fontId="1" fillId="0" borderId="98" xfId="0" applyFont="1" applyFill="1" applyBorder="1" applyAlignment="1" applyProtection="1">
      <alignment horizontal="left" vertical="center" indent="1"/>
      <protection hidden="1"/>
    </xf>
    <xf numFmtId="0" fontId="1" fillId="0" borderId="99" xfId="0" applyFont="1" applyFill="1" applyBorder="1" applyAlignment="1" applyProtection="1">
      <alignment horizontal="left" vertical="center" indent="1"/>
      <protection hidden="1"/>
    </xf>
    <xf numFmtId="0" fontId="5" fillId="0" borderId="100" xfId="0" applyFont="1" applyBorder="1" applyAlignment="1" applyProtection="1">
      <alignment horizontal="left" vertical="center"/>
      <protection locked="0"/>
    </xf>
    <xf numFmtId="0" fontId="5" fillId="0" borderId="101" xfId="0" applyFont="1" applyBorder="1" applyAlignment="1" applyProtection="1">
      <alignment horizontal="left" vertical="center"/>
      <protection locked="0"/>
    </xf>
    <xf numFmtId="0" fontId="5" fillId="0" borderId="90" xfId="0" applyFont="1" applyBorder="1" applyAlignment="1" applyProtection="1">
      <alignment horizontal="left" vertical="center"/>
      <protection locked="0"/>
    </xf>
    <xf numFmtId="0" fontId="5" fillId="0" borderId="53" xfId="0" applyFont="1" applyBorder="1" applyAlignment="1" applyProtection="1">
      <alignment horizontal="left" vertical="center"/>
      <protection locked="0"/>
    </xf>
    <xf numFmtId="0" fontId="5" fillId="0" borderId="69" xfId="0" applyFont="1" applyBorder="1" applyAlignment="1" applyProtection="1">
      <alignment horizontal="left" vertical="center"/>
      <protection locked="0"/>
    </xf>
    <xf numFmtId="0" fontId="5" fillId="0" borderId="58" xfId="0" applyFont="1" applyBorder="1" applyAlignment="1" applyProtection="1">
      <alignment horizontal="left" vertical="center"/>
      <protection locked="0"/>
    </xf>
    <xf numFmtId="0" fontId="1" fillId="33" borderId="102" xfId="0" applyFont="1" applyFill="1" applyBorder="1" applyAlignment="1" applyProtection="1">
      <alignment horizontal="center" vertical="center" wrapText="1"/>
      <protection/>
    </xf>
    <xf numFmtId="0" fontId="1" fillId="33" borderId="103" xfId="0" applyFont="1" applyFill="1" applyBorder="1" applyAlignment="1" applyProtection="1">
      <alignment horizontal="center" vertical="center" wrapText="1"/>
      <protection/>
    </xf>
    <xf numFmtId="0" fontId="1" fillId="0" borderId="104" xfId="0" applyFont="1" applyFill="1" applyBorder="1" applyAlignment="1" applyProtection="1">
      <alignment horizontal="center" vertical="center"/>
      <protection locked="0"/>
    </xf>
    <xf numFmtId="0" fontId="1" fillId="0" borderId="44" xfId="0" applyFont="1" applyFill="1" applyBorder="1" applyAlignment="1" applyProtection="1">
      <alignment horizontal="center" vertical="center"/>
      <protection locked="0"/>
    </xf>
    <xf numFmtId="49" fontId="19" fillId="0" borderId="74" xfId="0" applyNumberFormat="1" applyFont="1" applyBorder="1" applyAlignment="1" applyProtection="1">
      <alignment horizontal="center" vertical="center"/>
      <protection locked="0"/>
    </xf>
    <xf numFmtId="49" fontId="19" fillId="0" borderId="20" xfId="0" applyNumberFormat="1" applyFont="1" applyBorder="1" applyAlignment="1" applyProtection="1">
      <alignment horizontal="center" vertical="center"/>
      <protection locked="0"/>
    </xf>
    <xf numFmtId="49" fontId="19" fillId="0" borderId="44" xfId="0" applyNumberFormat="1" applyFont="1" applyBorder="1" applyAlignment="1" applyProtection="1">
      <alignment horizontal="center" vertical="center"/>
      <protection locked="0"/>
    </xf>
    <xf numFmtId="0" fontId="1" fillId="0" borderId="105" xfId="0" applyFont="1" applyFill="1" applyBorder="1" applyAlignment="1" applyProtection="1">
      <alignment horizontal="center"/>
      <protection/>
    </xf>
    <xf numFmtId="0" fontId="1" fillId="0" borderId="106" xfId="0" applyFont="1" applyFill="1" applyBorder="1" applyAlignment="1" applyProtection="1">
      <alignment horizontal="center"/>
      <protection/>
    </xf>
    <xf numFmtId="0" fontId="1" fillId="0" borderId="45" xfId="0" applyFont="1" applyFill="1" applyBorder="1" applyAlignment="1" applyProtection="1">
      <alignment horizontal="center" vertical="center"/>
      <protection/>
    </xf>
    <xf numFmtId="3" fontId="10" fillId="0" borderId="70" xfId="0" applyNumberFormat="1" applyFont="1" applyBorder="1" applyAlignment="1" applyProtection="1">
      <alignment horizontal="center" vertical="center"/>
      <protection locked="0"/>
    </xf>
    <xf numFmtId="3" fontId="10" fillId="0" borderId="14" xfId="0" applyNumberFormat="1" applyFont="1" applyBorder="1" applyAlignment="1" applyProtection="1">
      <alignment horizontal="center" vertical="center"/>
      <protection locked="0"/>
    </xf>
    <xf numFmtId="1" fontId="10" fillId="0" borderId="69" xfId="0" applyNumberFormat="1" applyFont="1" applyBorder="1" applyAlignment="1" applyProtection="1">
      <alignment horizontal="center" vertical="center"/>
      <protection locked="0"/>
    </xf>
    <xf numFmtId="1" fontId="10" fillId="0" borderId="10" xfId="0" applyNumberFormat="1" applyFont="1" applyBorder="1" applyAlignment="1" applyProtection="1">
      <alignment horizontal="center" vertical="center"/>
      <protection locked="0"/>
    </xf>
    <xf numFmtId="49" fontId="20" fillId="0" borderId="69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73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69" xfId="0" applyNumberFormat="1" applyFont="1" applyBorder="1" applyAlignment="1" applyProtection="1">
      <alignment horizontal="center" vertical="center"/>
      <protection hidden="1" locked="0"/>
    </xf>
    <xf numFmtId="49" fontId="10" fillId="0" borderId="73" xfId="0" applyNumberFormat="1" applyFont="1" applyBorder="1" applyAlignment="1" applyProtection="1">
      <alignment horizontal="center" vertical="center"/>
      <protection hidden="1" locked="0"/>
    </xf>
    <xf numFmtId="49" fontId="20" fillId="0" borderId="69" xfId="0" applyNumberFormat="1" applyFont="1" applyBorder="1" applyAlignment="1" applyProtection="1">
      <alignment horizontal="center" vertical="center"/>
      <protection locked="0"/>
    </xf>
    <xf numFmtId="49" fontId="20" fillId="0" borderId="10" xfId="0" applyNumberFormat="1" applyFont="1" applyBorder="1" applyAlignment="1" applyProtection="1">
      <alignment horizontal="center" vertical="center"/>
      <protection locked="0"/>
    </xf>
    <xf numFmtId="49" fontId="20" fillId="0" borderId="73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/>
      <protection locked="0"/>
    </xf>
    <xf numFmtId="175" fontId="10" fillId="0" borderId="107" xfId="0" applyNumberFormat="1" applyFont="1" applyBorder="1" applyAlignment="1" applyProtection="1">
      <alignment horizontal="center" vertical="center"/>
      <protection locked="0"/>
    </xf>
    <xf numFmtId="175" fontId="10" fillId="0" borderId="14" xfId="0" applyNumberFormat="1" applyFont="1" applyBorder="1" applyAlignment="1" applyProtection="1">
      <alignment horizontal="center" vertical="center"/>
      <protection locked="0"/>
    </xf>
    <xf numFmtId="0" fontId="1" fillId="0" borderId="83" xfId="0" applyFont="1" applyFill="1" applyBorder="1" applyAlignment="1" applyProtection="1">
      <alignment horizontal="center" vertical="center"/>
      <protection/>
    </xf>
    <xf numFmtId="0" fontId="10" fillId="0" borderId="67" xfId="0" applyNumberFormat="1" applyFont="1" applyBorder="1" applyAlignment="1" applyProtection="1">
      <alignment horizontal="center" vertical="center"/>
      <protection hidden="1"/>
    </xf>
    <xf numFmtId="0" fontId="10" fillId="0" borderId="14" xfId="0" applyNumberFormat="1" applyFont="1" applyBorder="1" applyAlignment="1" applyProtection="1">
      <alignment horizontal="center" vertical="center"/>
      <protection hidden="1"/>
    </xf>
    <xf numFmtId="0" fontId="1" fillId="0" borderId="72" xfId="0" applyFont="1" applyFill="1" applyBorder="1" applyAlignment="1">
      <alignment horizontal="center" vertical="center"/>
    </xf>
    <xf numFmtId="0" fontId="1" fillId="0" borderId="81" xfId="0" applyFont="1" applyFill="1" applyBorder="1" applyAlignment="1">
      <alignment horizontal="center" vertical="center"/>
    </xf>
    <xf numFmtId="0" fontId="10" fillId="0" borderId="69" xfId="0" applyFont="1" applyFill="1" applyBorder="1" applyAlignment="1" applyProtection="1">
      <alignment horizontal="center" vertical="center" shrinkToFit="1"/>
      <protection hidden="1" locked="0"/>
    </xf>
    <xf numFmtId="0" fontId="10" fillId="0" borderId="73" xfId="0" applyFont="1" applyFill="1" applyBorder="1" applyAlignment="1" applyProtection="1">
      <alignment horizontal="center" vertical="center" shrinkToFit="1"/>
      <protection hidden="1" locked="0"/>
    </xf>
    <xf numFmtId="0" fontId="19" fillId="0" borderId="20" xfId="0" applyFont="1" applyFill="1" applyBorder="1" applyAlignment="1" applyProtection="1">
      <alignment horizontal="center" vertical="center" shrinkToFit="1"/>
      <protection locked="0"/>
    </xf>
    <xf numFmtId="0" fontId="19" fillId="0" borderId="44" xfId="0" applyFont="1" applyFill="1" applyBorder="1" applyAlignment="1" applyProtection="1">
      <alignment horizontal="center" vertical="center" shrinkToFit="1"/>
      <protection locked="0"/>
    </xf>
    <xf numFmtId="0" fontId="1" fillId="0" borderId="45" xfId="0" applyFont="1" applyFill="1" applyBorder="1" applyAlignment="1">
      <alignment horizontal="center" vertical="center"/>
    </xf>
    <xf numFmtId="0" fontId="1" fillId="0" borderId="108" xfId="0" applyFont="1" applyFill="1" applyBorder="1" applyAlignment="1">
      <alignment horizontal="center" vertical="center"/>
    </xf>
    <xf numFmtId="2" fontId="10" fillId="0" borderId="70" xfId="0" applyNumberFormat="1" applyFont="1" applyFill="1" applyBorder="1" applyAlignment="1" applyProtection="1">
      <alignment horizontal="center" vertical="center"/>
      <protection locked="0"/>
    </xf>
    <xf numFmtId="2" fontId="10" fillId="0" borderId="0" xfId="0" applyNumberFormat="1" applyFont="1" applyFill="1" applyBorder="1" applyAlignment="1" applyProtection="1">
      <alignment horizontal="center" vertical="center"/>
      <protection locked="0"/>
    </xf>
    <xf numFmtId="2" fontId="10" fillId="0" borderId="58" xfId="0" applyNumberFormat="1" applyFont="1" applyFill="1" applyBorder="1" applyAlignment="1" applyProtection="1">
      <alignment horizontal="center" vertical="center"/>
      <protection locked="0"/>
    </xf>
    <xf numFmtId="0" fontId="10" fillId="0" borderId="67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" fillId="0" borderId="72" xfId="0" applyFont="1" applyFill="1" applyBorder="1" applyAlignment="1" applyProtection="1">
      <alignment horizontal="center"/>
      <protection/>
    </xf>
    <xf numFmtId="0" fontId="1" fillId="0" borderId="81" xfId="0" applyFont="1" applyFill="1" applyBorder="1" applyAlignment="1" applyProtection="1">
      <alignment horizontal="center"/>
      <protection/>
    </xf>
    <xf numFmtId="0" fontId="19" fillId="0" borderId="74" xfId="0" applyNumberFormat="1" applyFont="1" applyBorder="1" applyAlignment="1" applyProtection="1">
      <alignment horizontal="center" vertical="center"/>
      <protection locked="0"/>
    </xf>
    <xf numFmtId="0" fontId="19" fillId="0" borderId="20" xfId="0" applyNumberFormat="1" applyFont="1" applyBorder="1" applyAlignment="1" applyProtection="1">
      <alignment horizontal="center" vertical="center"/>
      <protection locked="0"/>
    </xf>
    <xf numFmtId="0" fontId="19" fillId="0" borderId="44" xfId="0" applyNumberFormat="1" applyFont="1" applyBorder="1" applyAlignment="1" applyProtection="1">
      <alignment horizontal="center" vertical="center"/>
      <protection locked="0"/>
    </xf>
    <xf numFmtId="0" fontId="19" fillId="0" borderId="74" xfId="0" applyFont="1" applyFill="1" applyBorder="1" applyAlignment="1" applyProtection="1">
      <alignment horizontal="center" vertical="center" shrinkToFit="1"/>
      <protection locked="0"/>
    </xf>
    <xf numFmtId="0" fontId="11" fillId="0" borderId="67" xfId="0" applyFont="1" applyFill="1" applyBorder="1" applyAlignment="1" applyProtection="1">
      <alignment horizontal="center" vertical="center"/>
      <protection locked="0"/>
    </xf>
    <xf numFmtId="0" fontId="11" fillId="0" borderId="92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0" fillId="0" borderId="67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" fillId="0" borderId="72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72" xfId="0" applyFont="1" applyFill="1" applyBorder="1" applyAlignment="1" applyProtection="1">
      <alignment horizontal="center" vertical="center" wrapText="1"/>
      <protection/>
    </xf>
    <xf numFmtId="0" fontId="1" fillId="0" borderId="45" xfId="0" applyFont="1" applyFill="1" applyBorder="1" applyAlignment="1" applyProtection="1">
      <alignment horizontal="center" vertical="center" wrapText="1"/>
      <protection/>
    </xf>
    <xf numFmtId="0" fontId="1" fillId="0" borderId="81" xfId="0" applyFont="1" applyFill="1" applyBorder="1" applyAlignment="1" applyProtection="1">
      <alignment horizontal="center" vertical="center" wrapText="1"/>
      <protection/>
    </xf>
    <xf numFmtId="169" fontId="5" fillId="0" borderId="88" xfId="0" applyNumberFormat="1" applyFont="1" applyBorder="1" applyAlignment="1" applyProtection="1">
      <alignment horizontal="center" vertical="center"/>
      <protection locked="0"/>
    </xf>
    <xf numFmtId="169" fontId="5" fillId="0" borderId="52" xfId="0" applyNumberFormat="1" applyFont="1" applyBorder="1" applyAlignment="1" applyProtection="1">
      <alignment horizontal="center" vertical="center"/>
      <protection locked="0"/>
    </xf>
    <xf numFmtId="164" fontId="1" fillId="0" borderId="88" xfId="0" applyNumberFormat="1" applyFont="1" applyBorder="1" applyAlignment="1" applyProtection="1">
      <alignment horizontal="right" vertical="center"/>
      <protection locked="0"/>
    </xf>
    <xf numFmtId="164" fontId="1" fillId="0" borderId="109" xfId="0" applyNumberFormat="1" applyFont="1" applyBorder="1" applyAlignment="1" applyProtection="1">
      <alignment horizontal="right" vertical="center"/>
      <protection locked="0"/>
    </xf>
    <xf numFmtId="0" fontId="1" fillId="0" borderId="98" xfId="0" applyFont="1" applyFill="1" applyBorder="1" applyAlignment="1" applyProtection="1">
      <alignment horizontal="center" vertical="center"/>
      <protection hidden="1"/>
    </xf>
    <xf numFmtId="0" fontId="1" fillId="0" borderId="35" xfId="0" applyFont="1" applyFill="1" applyBorder="1" applyAlignment="1" applyProtection="1">
      <alignment horizontal="center" vertical="center"/>
      <protection hidden="1"/>
    </xf>
    <xf numFmtId="169" fontId="5" fillId="0" borderId="78" xfId="0" applyNumberFormat="1" applyFont="1" applyBorder="1" applyAlignment="1" applyProtection="1">
      <alignment horizontal="center" vertical="center"/>
      <protection locked="0"/>
    </xf>
    <xf numFmtId="169" fontId="5" fillId="0" borderId="40" xfId="0" applyNumberFormat="1" applyFont="1" applyBorder="1" applyAlignment="1" applyProtection="1">
      <alignment horizontal="center" vertical="center"/>
      <protection locked="0"/>
    </xf>
    <xf numFmtId="169" fontId="5" fillId="0" borderId="90" xfId="0" applyNumberFormat="1" applyFont="1" applyBorder="1" applyAlignment="1" applyProtection="1">
      <alignment horizontal="center" vertical="center"/>
      <protection locked="0"/>
    </xf>
    <xf numFmtId="169" fontId="5" fillId="0" borderId="23" xfId="0" applyNumberFormat="1" applyFont="1" applyBorder="1" applyAlignment="1" applyProtection="1">
      <alignment horizontal="center" vertical="center"/>
      <protection locked="0"/>
    </xf>
    <xf numFmtId="164" fontId="5" fillId="0" borderId="78" xfId="0" applyNumberFormat="1" applyFont="1" applyBorder="1" applyAlignment="1" applyProtection="1">
      <alignment horizontal="right" vertical="center"/>
      <protection locked="0"/>
    </xf>
    <xf numFmtId="164" fontId="5" fillId="0" borderId="110" xfId="0" applyNumberFormat="1" applyFont="1" applyBorder="1" applyAlignment="1" applyProtection="1">
      <alignment horizontal="right" vertical="center"/>
      <protection locked="0"/>
    </xf>
    <xf numFmtId="164" fontId="5" fillId="0" borderId="90" xfId="0" applyNumberFormat="1" applyFont="1" applyBorder="1" applyAlignment="1" applyProtection="1">
      <alignment horizontal="right" vertical="center"/>
      <protection locked="0"/>
    </xf>
    <xf numFmtId="164" fontId="5" fillId="0" borderId="53" xfId="0" applyNumberFormat="1" applyFont="1" applyBorder="1" applyAlignment="1" applyProtection="1">
      <alignment horizontal="right" vertical="center"/>
      <protection locked="0"/>
    </xf>
    <xf numFmtId="171" fontId="11" fillId="0" borderId="67" xfId="0" applyNumberFormat="1" applyFont="1" applyBorder="1" applyAlignment="1" applyProtection="1">
      <alignment horizontal="center" vertical="center"/>
      <protection locked="0"/>
    </xf>
    <xf numFmtId="171" fontId="11" fillId="0" borderId="14" xfId="0" applyNumberFormat="1" applyFont="1" applyBorder="1" applyAlignment="1" applyProtection="1">
      <alignment horizontal="center" vertical="center"/>
      <protection locked="0"/>
    </xf>
    <xf numFmtId="0" fontId="1" fillId="0" borderId="111" xfId="0" applyFont="1" applyFill="1" applyBorder="1" applyAlignment="1" applyProtection="1">
      <alignment horizontal="center" vertical="center"/>
      <protection hidden="1"/>
    </xf>
    <xf numFmtId="0" fontId="1" fillId="0" borderId="112" xfId="0" applyFont="1" applyFill="1" applyBorder="1" applyAlignment="1" applyProtection="1">
      <alignment horizontal="center" vertical="center"/>
      <protection hidden="1"/>
    </xf>
    <xf numFmtId="0" fontId="5" fillId="0" borderId="113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center" vertical="center"/>
      <protection locked="0"/>
    </xf>
    <xf numFmtId="0" fontId="1" fillId="0" borderId="114" xfId="0" applyFont="1" applyFill="1" applyBorder="1" applyAlignment="1" applyProtection="1">
      <alignment horizontal="center" vertical="center"/>
      <protection hidden="1"/>
    </xf>
    <xf numFmtId="0" fontId="1" fillId="0" borderId="115" xfId="0" applyFont="1" applyFill="1" applyBorder="1" applyAlignment="1" applyProtection="1">
      <alignment horizontal="center" vertical="center"/>
      <protection hidden="1"/>
    </xf>
    <xf numFmtId="0" fontId="1" fillId="0" borderId="116" xfId="0" applyFont="1" applyFill="1" applyBorder="1" applyAlignment="1" applyProtection="1">
      <alignment horizontal="center" vertical="center"/>
      <protection hidden="1"/>
    </xf>
    <xf numFmtId="197" fontId="1" fillId="0" borderId="98" xfId="0" applyNumberFormat="1" applyFont="1" applyFill="1" applyBorder="1" applyAlignment="1" applyProtection="1">
      <alignment horizontal="center" vertical="center"/>
      <protection hidden="1"/>
    </xf>
    <xf numFmtId="197" fontId="1" fillId="0" borderId="99" xfId="0" applyNumberFormat="1" applyFont="1" applyFill="1" applyBorder="1" applyAlignment="1" applyProtection="1">
      <alignment horizontal="center" vertical="center"/>
      <protection hidden="1"/>
    </xf>
    <xf numFmtId="49" fontId="10" fillId="0" borderId="107" xfId="0" applyNumberFormat="1" applyFont="1" applyBorder="1" applyAlignment="1" applyProtection="1">
      <alignment horizontal="center" vertical="center"/>
      <protection locked="0"/>
    </xf>
    <xf numFmtId="0" fontId="10" fillId="0" borderId="67" xfId="0" applyNumberFormat="1" applyFont="1" applyBorder="1" applyAlignment="1" applyProtection="1">
      <alignment horizontal="center" vertical="center"/>
      <protection locked="0"/>
    </xf>
    <xf numFmtId="0" fontId="10" fillId="0" borderId="92" xfId="0" applyNumberFormat="1" applyFont="1" applyBorder="1" applyAlignment="1" applyProtection="1">
      <alignment horizontal="center" vertical="center"/>
      <protection locked="0"/>
    </xf>
    <xf numFmtId="0" fontId="10" fillId="0" borderId="14" xfId="0" applyNumberFormat="1" applyFont="1" applyBorder="1" applyAlignment="1" applyProtection="1">
      <alignment horizontal="center" vertical="center"/>
      <protection locked="0"/>
    </xf>
    <xf numFmtId="171" fontId="10" fillId="0" borderId="67" xfId="0" applyNumberFormat="1" applyFont="1" applyBorder="1" applyAlignment="1" applyProtection="1">
      <alignment horizontal="center" vertical="center"/>
      <protection locked="0"/>
    </xf>
    <xf numFmtId="171" fontId="10" fillId="0" borderId="14" xfId="0" applyNumberFormat="1" applyFont="1" applyBorder="1" applyAlignment="1" applyProtection="1">
      <alignment horizontal="center" vertical="center"/>
      <protection locked="0"/>
    </xf>
    <xf numFmtId="0" fontId="20" fillId="0" borderId="69" xfId="0" applyNumberFormat="1" applyFont="1" applyBorder="1" applyAlignment="1" applyProtection="1">
      <alignment horizontal="center" vertical="center"/>
      <protection locked="0"/>
    </xf>
    <xf numFmtId="0" fontId="20" fillId="0" borderId="73" xfId="0" applyNumberFormat="1" applyFont="1" applyBorder="1" applyAlignment="1" applyProtection="1">
      <alignment horizontal="center" vertical="center"/>
      <protection locked="0"/>
    </xf>
    <xf numFmtId="0" fontId="1" fillId="33" borderId="117" xfId="0" applyFont="1" applyFill="1" applyBorder="1" applyAlignment="1" applyProtection="1">
      <alignment horizontal="center" vertical="center" wrapText="1"/>
      <protection/>
    </xf>
    <xf numFmtId="0" fontId="1" fillId="33" borderId="57" xfId="0" applyFont="1" applyFill="1" applyBorder="1" applyAlignment="1" applyProtection="1">
      <alignment horizontal="center" vertical="center" wrapText="1"/>
      <protection/>
    </xf>
    <xf numFmtId="0" fontId="1" fillId="33" borderId="35" xfId="0" applyFont="1" applyFill="1" applyBorder="1" applyAlignment="1" applyProtection="1">
      <alignment horizontal="center" vertical="center" wrapText="1"/>
      <protection/>
    </xf>
    <xf numFmtId="21" fontId="5" fillId="0" borderId="118" xfId="0" applyNumberFormat="1" applyFont="1" applyFill="1" applyBorder="1" applyAlignment="1" applyProtection="1">
      <alignment horizontal="right" vertical="center"/>
      <protection locked="0"/>
    </xf>
    <xf numFmtId="21" fontId="5" fillId="0" borderId="119" xfId="0" applyNumberFormat="1" applyFont="1" applyBorder="1" applyAlignment="1" applyProtection="1">
      <alignment horizontal="right" vertical="center"/>
      <protection locked="0"/>
    </xf>
    <xf numFmtId="0" fontId="1" fillId="0" borderId="12" xfId="0" applyFont="1" applyBorder="1" applyAlignment="1">
      <alignment horizontal="right" wrapText="1"/>
    </xf>
    <xf numFmtId="49" fontId="10" fillId="0" borderId="69" xfId="0" applyNumberFormat="1" applyFont="1" applyBorder="1" applyAlignment="1" applyProtection="1">
      <alignment horizontal="center" vertical="center"/>
      <protection locked="0"/>
    </xf>
    <xf numFmtId="49" fontId="10" fillId="0" borderId="10" xfId="0" applyNumberFormat="1" applyFont="1" applyBorder="1" applyAlignment="1" applyProtection="1">
      <alignment horizontal="center" vertical="center"/>
      <protection locked="0"/>
    </xf>
    <xf numFmtId="49" fontId="10" fillId="0" borderId="73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" fillId="0" borderId="120" xfId="0" applyFont="1" applyFill="1" applyBorder="1" applyAlignment="1">
      <alignment horizontal="center" vertical="center" shrinkToFit="1"/>
    </xf>
    <xf numFmtId="0" fontId="1" fillId="0" borderId="121" xfId="0" applyFont="1" applyFill="1" applyBorder="1" applyAlignment="1">
      <alignment horizontal="center" vertical="center" shrinkToFit="1"/>
    </xf>
    <xf numFmtId="49" fontId="10" fillId="0" borderId="70" xfId="0" applyNumberFormat="1" applyFont="1" applyBorder="1" applyAlignment="1" applyProtection="1">
      <alignment horizontal="center" vertical="center"/>
      <protection locked="0"/>
    </xf>
    <xf numFmtId="49" fontId="10" fillId="0" borderId="0" xfId="0" applyNumberFormat="1" applyFont="1" applyBorder="1" applyAlignment="1" applyProtection="1">
      <alignment horizontal="center" vertical="center"/>
      <protection locked="0"/>
    </xf>
    <xf numFmtId="49" fontId="10" fillId="0" borderId="58" xfId="0" applyNumberFormat="1" applyFont="1" applyBorder="1" applyAlignment="1" applyProtection="1">
      <alignment horizontal="center" vertical="center"/>
      <protection locked="0"/>
    </xf>
    <xf numFmtId="49" fontId="2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71" xfId="0" applyFont="1" applyFill="1" applyBorder="1" applyAlignment="1" applyProtection="1">
      <alignment horizontal="center" vertical="center" shrinkToFit="1"/>
      <protection locked="0"/>
    </xf>
    <xf numFmtId="0" fontId="1" fillId="0" borderId="108" xfId="0" applyFont="1" applyFill="1" applyBorder="1" applyAlignment="1" applyProtection="1">
      <alignment horizontal="center" vertical="center"/>
      <protection/>
    </xf>
    <xf numFmtId="204" fontId="20" fillId="0" borderId="69" xfId="0" applyNumberFormat="1" applyFont="1" applyFill="1" applyBorder="1" applyAlignment="1" applyProtection="1">
      <alignment horizontal="center" vertical="center" shrinkToFit="1"/>
      <protection locked="0"/>
    </xf>
    <xf numFmtId="204" fontId="20" fillId="0" borderId="10" xfId="0" applyNumberFormat="1" applyFont="1" applyFill="1" applyBorder="1" applyAlignment="1" applyProtection="1">
      <alignment horizontal="center" vertical="center" shrinkToFit="1"/>
      <protection locked="0"/>
    </xf>
    <xf numFmtId="204" fontId="20" fillId="0" borderId="73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" fillId="33" borderId="98" xfId="0" applyFont="1" applyFill="1" applyBorder="1" applyAlignment="1" applyProtection="1">
      <alignment horizontal="center" vertical="center" wrapText="1"/>
      <protection/>
    </xf>
    <xf numFmtId="3" fontId="5" fillId="0" borderId="70" xfId="0" applyNumberFormat="1" applyFont="1" applyBorder="1" applyAlignment="1" applyProtection="1">
      <alignment horizontal="center" vertical="center"/>
      <protection locked="0"/>
    </xf>
    <xf numFmtId="3" fontId="5" fillId="0" borderId="93" xfId="0" applyNumberFormat="1" applyFont="1" applyBorder="1" applyAlignment="1" applyProtection="1">
      <alignment horizontal="center" vertical="center"/>
      <protection locked="0"/>
    </xf>
    <xf numFmtId="3" fontId="5" fillId="0" borderId="72" xfId="0" applyNumberFormat="1" applyFont="1" applyBorder="1" applyAlignment="1" applyProtection="1">
      <alignment horizontal="left" vertical="center"/>
      <protection hidden="1"/>
    </xf>
    <xf numFmtId="3" fontId="5" fillId="0" borderId="45" xfId="0" applyNumberFormat="1" applyFont="1" applyBorder="1" applyAlignment="1" applyProtection="1">
      <alignment horizontal="left" vertical="center"/>
      <protection hidden="1"/>
    </xf>
    <xf numFmtId="3" fontId="5" fillId="0" borderId="81" xfId="0" applyNumberFormat="1" applyFont="1" applyBorder="1" applyAlignment="1" applyProtection="1">
      <alignment horizontal="left" vertical="center"/>
      <protection hidden="1"/>
    </xf>
    <xf numFmtId="0" fontId="5" fillId="0" borderId="108" xfId="0" applyNumberFormat="1" applyFont="1" applyFill="1" applyBorder="1" applyAlignment="1" applyProtection="1">
      <alignment horizontal="left" vertical="center"/>
      <protection locked="0"/>
    </xf>
    <xf numFmtId="203" fontId="5" fillId="0" borderId="90" xfId="0" applyNumberFormat="1" applyFont="1" applyFill="1" applyBorder="1" applyAlignment="1" applyProtection="1">
      <alignment horizontal="center" vertical="center" wrapText="1"/>
      <protection/>
    </xf>
    <xf numFmtId="203" fontId="5" fillId="0" borderId="53" xfId="0" applyNumberFormat="1" applyFont="1" applyFill="1" applyBorder="1" applyAlignment="1" applyProtection="1">
      <alignment horizontal="center" vertical="center" wrapText="1"/>
      <protection/>
    </xf>
    <xf numFmtId="3" fontId="5" fillId="0" borderId="90" xfId="0" applyNumberFormat="1" applyFont="1" applyBorder="1" applyAlignment="1" applyProtection="1">
      <alignment horizontal="left" vertical="center"/>
      <protection hidden="1"/>
    </xf>
    <xf numFmtId="3" fontId="5" fillId="0" borderId="91" xfId="0" applyNumberFormat="1" applyFont="1" applyBorder="1" applyAlignment="1" applyProtection="1">
      <alignment horizontal="left" vertical="center"/>
      <protection hidden="1"/>
    </xf>
    <xf numFmtId="3" fontId="5" fillId="0" borderId="23" xfId="0" applyNumberFormat="1" applyFont="1" applyBorder="1" applyAlignment="1" applyProtection="1">
      <alignment horizontal="left" vertical="center"/>
      <protection hidden="1"/>
    </xf>
    <xf numFmtId="0" fontId="5" fillId="0" borderId="53" xfId="0" applyNumberFormat="1" applyFont="1" applyFill="1" applyBorder="1" applyAlignment="1" applyProtection="1">
      <alignment horizontal="left" vertical="center"/>
      <protection locked="0"/>
    </xf>
    <xf numFmtId="203" fontId="5" fillId="0" borderId="88" xfId="0" applyNumberFormat="1" applyFont="1" applyFill="1" applyBorder="1" applyAlignment="1" applyProtection="1">
      <alignment horizontal="center" vertical="center" wrapText="1"/>
      <protection/>
    </xf>
    <xf numFmtId="203" fontId="5" fillId="0" borderId="109" xfId="0" applyNumberFormat="1" applyFont="1" applyFill="1" applyBorder="1" applyAlignment="1" applyProtection="1">
      <alignment horizontal="center" vertical="center" wrapText="1"/>
      <protection/>
    </xf>
    <xf numFmtId="3" fontId="5" fillId="0" borderId="88" xfId="0" applyNumberFormat="1" applyFont="1" applyBorder="1" applyAlignment="1" applyProtection="1">
      <alignment horizontal="left" vertical="center"/>
      <protection hidden="1"/>
    </xf>
    <xf numFmtId="3" fontId="5" fillId="0" borderId="89" xfId="0" applyNumberFormat="1" applyFont="1" applyBorder="1" applyAlignment="1" applyProtection="1">
      <alignment horizontal="left" vertical="center"/>
      <protection hidden="1"/>
    </xf>
    <xf numFmtId="3" fontId="5" fillId="0" borderId="52" xfId="0" applyNumberFormat="1" applyFont="1" applyBorder="1" applyAlignment="1" applyProtection="1">
      <alignment horizontal="left" vertical="center"/>
      <protection hidden="1"/>
    </xf>
    <xf numFmtId="0" fontId="5" fillId="0" borderId="109" xfId="0" applyNumberFormat="1" applyFont="1" applyFill="1" applyBorder="1" applyAlignment="1" applyProtection="1">
      <alignment horizontal="left" vertical="center"/>
      <protection locked="0"/>
    </xf>
    <xf numFmtId="203" fontId="5" fillId="0" borderId="72" xfId="0" applyNumberFormat="1" applyFont="1" applyFill="1" applyBorder="1" applyAlignment="1" applyProtection="1">
      <alignment horizontal="center" vertical="center" wrapText="1"/>
      <protection/>
    </xf>
    <xf numFmtId="203" fontId="5" fillId="0" borderId="108" xfId="0" applyNumberFormat="1" applyFont="1" applyFill="1" applyBorder="1" applyAlignment="1" applyProtection="1">
      <alignment horizontal="center" vertical="center" wrapText="1"/>
      <protection/>
    </xf>
    <xf numFmtId="164" fontId="5" fillId="0" borderId="110" xfId="0" applyNumberFormat="1" applyFont="1" applyBorder="1" applyAlignment="1" applyProtection="1">
      <alignment horizontal="left" vertical="center"/>
      <protection locked="0"/>
    </xf>
    <xf numFmtId="0" fontId="1" fillId="0" borderId="74" xfId="0" applyNumberFormat="1" applyFont="1" applyBorder="1" applyAlignment="1" applyProtection="1">
      <alignment horizontal="center" vertical="center"/>
      <protection hidden="1"/>
    </xf>
    <xf numFmtId="0" fontId="1" fillId="0" borderId="71" xfId="0" applyNumberFormat="1" applyFont="1" applyBorder="1" applyAlignment="1" applyProtection="1">
      <alignment horizontal="center" vertical="center"/>
      <protection hidden="1"/>
    </xf>
    <xf numFmtId="2" fontId="10" fillId="0" borderId="92" xfId="0" applyNumberFormat="1" applyFont="1" applyFill="1" applyBorder="1" applyAlignment="1" applyProtection="1">
      <alignment horizontal="center" vertical="center"/>
      <protection locked="0"/>
    </xf>
    <xf numFmtId="2" fontId="10" fillId="0" borderId="54" xfId="0" applyNumberFormat="1" applyFont="1" applyFill="1" applyBorder="1" applyAlignment="1" applyProtection="1">
      <alignment horizontal="center" vertical="center"/>
      <protection locked="0"/>
    </xf>
    <xf numFmtId="0" fontId="1" fillId="0" borderId="72" xfId="0" applyFont="1" applyFill="1" applyBorder="1" applyAlignment="1" applyProtection="1">
      <alignment horizontal="center"/>
      <protection hidden="1"/>
    </xf>
    <xf numFmtId="0" fontId="1" fillId="0" borderId="45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58" xfId="0" applyFont="1" applyFill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67" xfId="0" applyFont="1" applyFill="1" applyBorder="1" applyAlignment="1" applyProtection="1">
      <alignment horizontal="center" vertical="center"/>
      <protection hidden="1"/>
    </xf>
    <xf numFmtId="0" fontId="10" fillId="0" borderId="14" xfId="0" applyFont="1" applyFill="1" applyBorder="1" applyAlignment="1" applyProtection="1">
      <alignment horizontal="center" vertical="center"/>
      <protection hidden="1"/>
    </xf>
    <xf numFmtId="0" fontId="10" fillId="0" borderId="92" xfId="0" applyNumberFormat="1" applyFont="1" applyBorder="1" applyAlignment="1" applyProtection="1">
      <alignment horizontal="center" vertical="center"/>
      <protection hidden="1"/>
    </xf>
    <xf numFmtId="49" fontId="1" fillId="0" borderId="67" xfId="0" applyNumberFormat="1" applyFont="1" applyBorder="1" applyAlignment="1" applyProtection="1">
      <alignment/>
      <protection locked="0"/>
    </xf>
    <xf numFmtId="49" fontId="1" fillId="0" borderId="92" xfId="0" applyNumberFormat="1" applyFont="1" applyBorder="1" applyAlignment="1" applyProtection="1">
      <alignment/>
      <protection locked="0"/>
    </xf>
    <xf numFmtId="49" fontId="1" fillId="0" borderId="28" xfId="0" applyNumberFormat="1" applyFont="1" applyBorder="1" applyAlignment="1" applyProtection="1">
      <alignment/>
      <protection locked="0"/>
    </xf>
    <xf numFmtId="49" fontId="1" fillId="0" borderId="90" xfId="0" applyNumberFormat="1" applyFont="1" applyBorder="1" applyAlignment="1" applyProtection="1">
      <alignment/>
      <protection locked="0"/>
    </xf>
    <xf numFmtId="49" fontId="1" fillId="0" borderId="91" xfId="0" applyNumberFormat="1" applyFont="1" applyBorder="1" applyAlignment="1" applyProtection="1">
      <alignment/>
      <protection locked="0"/>
    </xf>
    <xf numFmtId="49" fontId="1" fillId="0" borderId="122" xfId="0" applyNumberFormat="1" applyFont="1" applyBorder="1" applyAlignment="1" applyProtection="1">
      <alignment/>
      <protection locked="0"/>
    </xf>
    <xf numFmtId="49" fontId="1" fillId="0" borderId="88" xfId="0" applyNumberFormat="1" applyFont="1" applyBorder="1" applyAlignment="1" applyProtection="1">
      <alignment/>
      <protection locked="0"/>
    </xf>
    <xf numFmtId="49" fontId="1" fillId="0" borderId="89" xfId="0" applyNumberFormat="1" applyFont="1" applyBorder="1" applyAlignment="1" applyProtection="1">
      <alignment/>
      <protection locked="0"/>
    </xf>
    <xf numFmtId="49" fontId="1" fillId="0" borderId="123" xfId="0" applyNumberFormat="1" applyFont="1" applyBorder="1" applyAlignment="1" applyProtection="1">
      <alignment/>
      <protection locked="0"/>
    </xf>
    <xf numFmtId="3" fontId="5" fillId="0" borderId="100" xfId="0" applyNumberFormat="1" applyFont="1" applyBorder="1" applyAlignment="1" applyProtection="1">
      <alignment horizontal="left" vertical="center"/>
      <protection hidden="1"/>
    </xf>
    <xf numFmtId="3" fontId="5" fillId="0" borderId="118" xfId="0" applyNumberFormat="1" applyFont="1" applyBorder="1" applyAlignment="1" applyProtection="1">
      <alignment horizontal="left" vertical="center"/>
      <protection hidden="1"/>
    </xf>
    <xf numFmtId="3" fontId="5" fillId="0" borderId="119" xfId="0" applyNumberFormat="1" applyFont="1" applyBorder="1" applyAlignment="1" applyProtection="1">
      <alignment horizontal="left" vertical="center"/>
      <protection hidden="1"/>
    </xf>
    <xf numFmtId="0" fontId="10" fillId="0" borderId="69" xfId="0" applyNumberFormat="1" applyFont="1" applyBorder="1" applyAlignment="1" applyProtection="1">
      <alignment horizontal="center" vertical="center"/>
      <protection hidden="1"/>
    </xf>
    <xf numFmtId="0" fontId="10" fillId="0" borderId="73" xfId="0" applyNumberFormat="1" applyFont="1" applyBorder="1" applyAlignment="1" applyProtection="1">
      <alignment horizontal="center" vertical="center"/>
      <protection hidden="1"/>
    </xf>
    <xf numFmtId="0" fontId="10" fillId="0" borderId="69" xfId="0" applyFont="1" applyFill="1" applyBorder="1" applyAlignment="1" applyProtection="1">
      <alignment horizontal="center" vertical="center" shrinkToFit="1"/>
      <protection hidden="1"/>
    </xf>
    <xf numFmtId="0" fontId="10" fillId="0" borderId="73" xfId="0" applyFont="1" applyFill="1" applyBorder="1" applyAlignment="1" applyProtection="1">
      <alignment horizontal="center" vertical="center" shrinkToFit="1"/>
      <protection hidden="1"/>
    </xf>
    <xf numFmtId="0" fontId="1" fillId="0" borderId="70" xfId="0" applyNumberFormat="1" applyFont="1" applyBorder="1" applyAlignment="1" applyProtection="1">
      <alignment horizontal="center" vertical="center"/>
      <protection hidden="1"/>
    </xf>
    <xf numFmtId="0" fontId="1" fillId="0" borderId="93" xfId="0" applyNumberFormat="1" applyFont="1" applyBorder="1" applyAlignment="1" applyProtection="1">
      <alignment horizontal="center" vertical="center"/>
      <protection hidden="1"/>
    </xf>
    <xf numFmtId="0" fontId="11" fillId="0" borderId="69" xfId="0" applyNumberFormat="1" applyFont="1" applyBorder="1" applyAlignment="1" applyProtection="1">
      <alignment horizontal="center" vertical="center"/>
      <protection hidden="1"/>
    </xf>
    <xf numFmtId="0" fontId="11" fillId="0" borderId="73" xfId="0" applyNumberFormat="1" applyFont="1" applyBorder="1" applyAlignment="1" applyProtection="1">
      <alignment horizontal="center" vertical="center"/>
      <protection hidden="1"/>
    </xf>
    <xf numFmtId="0" fontId="10" fillId="0" borderId="97" xfId="0" applyNumberFormat="1" applyFont="1" applyBorder="1" applyAlignment="1" applyProtection="1">
      <alignment horizontal="center" vertical="center"/>
      <protection hidden="1"/>
    </xf>
    <xf numFmtId="0" fontId="10" fillId="0" borderId="10" xfId="0" applyNumberFormat="1" applyFont="1" applyBorder="1" applyAlignment="1" applyProtection="1">
      <alignment horizontal="center" vertical="center"/>
      <protection hidden="1"/>
    </xf>
    <xf numFmtId="0" fontId="1" fillId="0" borderId="20" xfId="0" applyNumberFormat="1" applyFont="1" applyBorder="1" applyAlignment="1" applyProtection="1">
      <alignment horizontal="center" vertical="center"/>
      <protection hidden="1"/>
    </xf>
    <xf numFmtId="0" fontId="1" fillId="0" borderId="44" xfId="0" applyNumberFormat="1" applyFont="1" applyBorder="1" applyAlignment="1" applyProtection="1">
      <alignment horizontal="center" vertical="center"/>
      <protection hidden="1"/>
    </xf>
    <xf numFmtId="0" fontId="11" fillId="0" borderId="10" xfId="0" applyNumberFormat="1" applyFont="1" applyBorder="1" applyAlignment="1" applyProtection="1">
      <alignment horizontal="center" vertical="center"/>
      <protection hidden="1"/>
    </xf>
    <xf numFmtId="0" fontId="1" fillId="0" borderId="72" xfId="0" applyFont="1" applyFill="1" applyBorder="1" applyAlignment="1" applyProtection="1">
      <alignment horizontal="center" vertical="center"/>
      <protection hidden="1"/>
    </xf>
    <xf numFmtId="0" fontId="1" fillId="0" borderId="81" xfId="0" applyFont="1" applyFill="1" applyBorder="1" applyAlignment="1" applyProtection="1">
      <alignment horizontal="center" vertical="center"/>
      <protection hidden="1"/>
    </xf>
    <xf numFmtId="0" fontId="1" fillId="0" borderId="83" xfId="0" applyNumberFormat="1" applyFont="1" applyBorder="1" applyAlignment="1" applyProtection="1">
      <alignment horizontal="center" vertical="center"/>
      <protection hidden="1"/>
    </xf>
    <xf numFmtId="0" fontId="1" fillId="0" borderId="45" xfId="0" applyNumberFormat="1" applyFont="1" applyBorder="1" applyAlignment="1" applyProtection="1">
      <alignment horizontal="center" vertical="center"/>
      <protection hidden="1"/>
    </xf>
    <xf numFmtId="0" fontId="1" fillId="0" borderId="81" xfId="0" applyNumberFormat="1" applyFont="1" applyBorder="1" applyAlignment="1" applyProtection="1">
      <alignment horizontal="center" vertical="center"/>
      <protection hidden="1"/>
    </xf>
    <xf numFmtId="3" fontId="10" fillId="0" borderId="67" xfId="0" applyNumberFormat="1" applyFont="1" applyBorder="1" applyAlignment="1" applyProtection="1">
      <alignment horizontal="center" vertical="center"/>
      <protection hidden="1"/>
    </xf>
    <xf numFmtId="3" fontId="10" fillId="0" borderId="14" xfId="0" applyNumberFormat="1" applyFont="1" applyBorder="1" applyAlignment="1" applyProtection="1">
      <alignment horizontal="center" vertical="center"/>
      <protection hidden="1"/>
    </xf>
    <xf numFmtId="0" fontId="1" fillId="0" borderId="45" xfId="0" applyFont="1" applyFill="1" applyBorder="1" applyAlignment="1" applyProtection="1">
      <alignment horizontal="center" vertical="center"/>
      <protection hidden="1"/>
    </xf>
    <xf numFmtId="3" fontId="10" fillId="0" borderId="69" xfId="0" applyNumberFormat="1" applyFont="1" applyBorder="1" applyAlignment="1" applyProtection="1">
      <alignment horizontal="center" vertical="center"/>
      <protection hidden="1"/>
    </xf>
    <xf numFmtId="3" fontId="10" fillId="0" borderId="10" xfId="0" applyNumberFormat="1" applyFont="1" applyBorder="1" applyAlignment="1" applyProtection="1">
      <alignment horizontal="center" vertical="center"/>
      <protection hidden="1"/>
    </xf>
    <xf numFmtId="175" fontId="10" fillId="0" borderId="107" xfId="0" applyNumberFormat="1" applyFont="1" applyBorder="1" applyAlignment="1" applyProtection="1">
      <alignment horizontal="center" vertical="center"/>
      <protection hidden="1"/>
    </xf>
    <xf numFmtId="175" fontId="10" fillId="0" borderId="14" xfId="0" applyNumberFormat="1" applyFont="1" applyBorder="1" applyAlignment="1" applyProtection="1">
      <alignment horizontal="center" vertical="center"/>
      <protection hidden="1"/>
    </xf>
    <xf numFmtId="0" fontId="10" fillId="0" borderId="67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11" fillId="0" borderId="67" xfId="0" applyFont="1" applyFill="1" applyBorder="1" applyAlignment="1" applyProtection="1">
      <alignment horizontal="center" vertical="center"/>
      <protection hidden="1"/>
    </xf>
    <xf numFmtId="0" fontId="11" fillId="0" borderId="92" xfId="0" applyFont="1" applyFill="1" applyBorder="1" applyAlignment="1" applyProtection="1">
      <alignment horizontal="center" vertical="center"/>
      <protection hidden="1"/>
    </xf>
    <xf numFmtId="0" fontId="11" fillId="0" borderId="14" xfId="0" applyFont="1" applyFill="1" applyBorder="1" applyAlignment="1" applyProtection="1">
      <alignment horizontal="center" vertical="center"/>
      <protection hidden="1"/>
    </xf>
    <xf numFmtId="0" fontId="1" fillId="0" borderId="72" xfId="0" applyFont="1" applyFill="1" applyBorder="1" applyAlignment="1" applyProtection="1">
      <alignment horizontal="center" vertical="center" wrapText="1"/>
      <protection hidden="1"/>
    </xf>
    <xf numFmtId="0" fontId="1" fillId="0" borderId="45" xfId="0" applyFont="1" applyFill="1" applyBorder="1" applyAlignment="1" applyProtection="1">
      <alignment horizontal="center" vertical="center" wrapText="1"/>
      <protection hidden="1"/>
    </xf>
    <xf numFmtId="0" fontId="1" fillId="0" borderId="81" xfId="0" applyFont="1" applyFill="1" applyBorder="1" applyAlignment="1" applyProtection="1">
      <alignment horizontal="center" vertical="center" wrapText="1"/>
      <protection hidden="1"/>
    </xf>
    <xf numFmtId="171" fontId="12" fillId="0" borderId="67" xfId="0" applyNumberFormat="1" applyFont="1" applyBorder="1" applyAlignment="1" applyProtection="1">
      <alignment horizontal="center" vertical="center"/>
      <protection hidden="1"/>
    </xf>
    <xf numFmtId="171" fontId="12" fillId="0" borderId="14" xfId="0" applyNumberFormat="1" applyFont="1" applyBorder="1" applyAlignment="1" applyProtection="1">
      <alignment horizontal="center" vertical="center"/>
      <protection hidden="1"/>
    </xf>
    <xf numFmtId="0" fontId="1" fillId="0" borderId="104" xfId="0" applyFont="1" applyFill="1" applyBorder="1" applyAlignment="1" applyProtection="1">
      <alignment horizontal="center" vertical="center"/>
      <protection hidden="1"/>
    </xf>
    <xf numFmtId="0" fontId="1" fillId="0" borderId="44" xfId="0" applyFont="1" applyFill="1" applyBorder="1" applyAlignment="1" applyProtection="1">
      <alignment horizontal="center" vertical="center"/>
      <protection hidden="1"/>
    </xf>
    <xf numFmtId="0" fontId="1" fillId="0" borderId="74" xfId="0" applyFont="1" applyFill="1" applyBorder="1" applyAlignment="1" applyProtection="1">
      <alignment horizontal="center" vertical="center"/>
      <protection hidden="1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1" fillId="0" borderId="83" xfId="0" applyFont="1" applyFill="1" applyBorder="1" applyAlignment="1" applyProtection="1">
      <alignment horizontal="center" vertical="center"/>
      <protection hidden="1"/>
    </xf>
    <xf numFmtId="0" fontId="1" fillId="0" borderId="81" xfId="0" applyFont="1" applyFill="1" applyBorder="1" applyAlignment="1" applyProtection="1">
      <alignment horizontal="center"/>
      <protection hidden="1"/>
    </xf>
    <xf numFmtId="49" fontId="5" fillId="0" borderId="15" xfId="0" applyNumberFormat="1" applyFont="1" applyBorder="1" applyAlignment="1" applyProtection="1">
      <alignment vertical="center"/>
      <protection locked="0"/>
    </xf>
    <xf numFmtId="49" fontId="5" fillId="0" borderId="21" xfId="0" applyNumberFormat="1" applyFont="1" applyBorder="1" applyAlignment="1" applyProtection="1">
      <alignment vertical="center"/>
      <protection locked="0"/>
    </xf>
    <xf numFmtId="0" fontId="10" fillId="0" borderId="92" xfId="0" applyFont="1" applyBorder="1" applyAlignment="1" applyProtection="1">
      <alignment horizontal="center"/>
      <protection locked="0"/>
    </xf>
    <xf numFmtId="0" fontId="10" fillId="0" borderId="54" xfId="0" applyFont="1" applyBorder="1" applyAlignment="1" applyProtection="1">
      <alignment horizontal="center"/>
      <protection locked="0"/>
    </xf>
    <xf numFmtId="1" fontId="10" fillId="0" borderId="67" xfId="0" applyNumberFormat="1" applyFont="1" applyBorder="1" applyAlignment="1" applyProtection="1">
      <alignment horizontal="center" vertical="center"/>
      <protection hidden="1"/>
    </xf>
    <xf numFmtId="1" fontId="10" fillId="0" borderId="14" xfId="0" applyNumberFormat="1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" fillId="0" borderId="124" xfId="0" applyFont="1" applyFill="1" applyBorder="1" applyAlignment="1" applyProtection="1">
      <alignment horizontal="center" vertical="center"/>
      <protection hidden="1"/>
    </xf>
    <xf numFmtId="0" fontId="1" fillId="0" borderId="95" xfId="0" applyFont="1" applyFill="1" applyBorder="1" applyAlignment="1" applyProtection="1">
      <alignment horizontal="center" vertical="center"/>
      <protection hidden="1"/>
    </xf>
    <xf numFmtId="0" fontId="1" fillId="0" borderId="125" xfId="0" applyFont="1" applyFill="1" applyBorder="1" applyAlignment="1" applyProtection="1">
      <alignment horizontal="center" vertical="center"/>
      <protection hidden="1"/>
    </xf>
    <xf numFmtId="0" fontId="1" fillId="0" borderId="126" xfId="0" applyFont="1" applyFill="1" applyBorder="1" applyAlignment="1" applyProtection="1">
      <alignment horizontal="center" vertical="center"/>
      <protection hidden="1"/>
    </xf>
    <xf numFmtId="0" fontId="10" fillId="0" borderId="107" xfId="0" applyNumberFormat="1" applyFont="1" applyBorder="1" applyAlignment="1" applyProtection="1">
      <alignment horizontal="center" vertical="center"/>
      <protection hidden="1"/>
    </xf>
    <xf numFmtId="171" fontId="10" fillId="0" borderId="67" xfId="0" applyNumberFormat="1" applyFont="1" applyBorder="1" applyAlignment="1" applyProtection="1">
      <alignment horizontal="center" vertical="center"/>
      <protection hidden="1"/>
    </xf>
    <xf numFmtId="171" fontId="10" fillId="0" borderId="14" xfId="0" applyNumberFormat="1" applyFont="1" applyBorder="1" applyAlignment="1" applyProtection="1">
      <alignment horizontal="center" vertical="center"/>
      <protection hidden="1"/>
    </xf>
    <xf numFmtId="1" fontId="10" fillId="0" borderId="92" xfId="0" applyNumberFormat="1" applyFont="1" applyBorder="1" applyAlignment="1" applyProtection="1">
      <alignment horizontal="center" vertical="center"/>
      <protection hidden="1"/>
    </xf>
    <xf numFmtId="175" fontId="5" fillId="0" borderId="91" xfId="0" applyNumberFormat="1" applyFont="1" applyBorder="1" applyAlignment="1" applyProtection="1">
      <alignment vertical="center"/>
      <protection locked="0"/>
    </xf>
    <xf numFmtId="175" fontId="5" fillId="0" borderId="23" xfId="0" applyNumberFormat="1" applyFont="1" applyBorder="1" applyAlignment="1" applyProtection="1">
      <alignment vertical="center"/>
      <protection locked="0"/>
    </xf>
    <xf numFmtId="0" fontId="1" fillId="0" borderId="96" xfId="0" applyFont="1" applyFill="1" applyBorder="1" applyAlignment="1" applyProtection="1">
      <alignment horizontal="center" vertical="center"/>
      <protection hidden="1"/>
    </xf>
    <xf numFmtId="0" fontId="1" fillId="0" borderId="127" xfId="0" applyFont="1" applyFill="1" applyBorder="1" applyAlignment="1" applyProtection="1">
      <alignment horizontal="center" vertical="center"/>
      <protection hidden="1"/>
    </xf>
    <xf numFmtId="0" fontId="1" fillId="0" borderId="128" xfId="0" applyFont="1" applyFill="1" applyBorder="1" applyAlignment="1" applyProtection="1">
      <alignment horizontal="center" vertical="center"/>
      <protection hidden="1"/>
    </xf>
    <xf numFmtId="0" fontId="1" fillId="0" borderId="129" xfId="0" applyFont="1" applyFill="1" applyBorder="1" applyAlignment="1" applyProtection="1">
      <alignment horizontal="center" vertical="center"/>
      <protection hidden="1"/>
    </xf>
    <xf numFmtId="0" fontId="1" fillId="0" borderId="130" xfId="0" applyFont="1" applyFill="1" applyBorder="1" applyAlignment="1" applyProtection="1">
      <alignment horizontal="center" vertical="center"/>
      <protection hidden="1"/>
    </xf>
    <xf numFmtId="175" fontId="5" fillId="0" borderId="92" xfId="0" applyNumberFormat="1" applyFont="1" applyBorder="1" applyAlignment="1" applyProtection="1">
      <alignment vertical="center"/>
      <protection locked="0"/>
    </xf>
    <xf numFmtId="175" fontId="5" fillId="0" borderId="14" xfId="0" applyNumberFormat="1" applyFont="1" applyBorder="1" applyAlignment="1" applyProtection="1">
      <alignment vertical="center"/>
      <protection locked="0"/>
    </xf>
    <xf numFmtId="175" fontId="5" fillId="0" borderId="89" xfId="0" applyNumberFormat="1" applyFont="1" applyBorder="1" applyAlignment="1" applyProtection="1">
      <alignment vertical="center"/>
      <protection locked="0"/>
    </xf>
    <xf numFmtId="175" fontId="5" fillId="0" borderId="52" xfId="0" applyNumberFormat="1" applyFont="1" applyBorder="1" applyAlignment="1" applyProtection="1">
      <alignment vertical="center"/>
      <protection locked="0"/>
    </xf>
    <xf numFmtId="0" fontId="1" fillId="0" borderId="93" xfId="0" applyFont="1" applyFill="1" applyBorder="1" applyAlignment="1" applyProtection="1">
      <alignment horizontal="center" vertical="center"/>
      <protection hidden="1"/>
    </xf>
    <xf numFmtId="0" fontId="1" fillId="0" borderId="7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164" fontId="5" fillId="0" borderId="116" xfId="0" applyNumberFormat="1" applyFont="1" applyBorder="1" applyAlignment="1" applyProtection="1">
      <alignment vertical="center"/>
      <protection hidden="1"/>
    </xf>
    <xf numFmtId="164" fontId="5" fillId="0" borderId="131" xfId="0" applyNumberFormat="1" applyFont="1" applyBorder="1" applyAlignment="1" applyProtection="1">
      <alignment vertical="center"/>
      <protection hidden="1"/>
    </xf>
    <xf numFmtId="0" fontId="1" fillId="0" borderId="45" xfId="0" applyFont="1" applyFill="1" applyBorder="1" applyAlignment="1" applyProtection="1">
      <alignment horizontal="center"/>
      <protection/>
    </xf>
    <xf numFmtId="0" fontId="1" fillId="0" borderId="108" xfId="0" applyFont="1" applyFill="1" applyBorder="1" applyAlignment="1" applyProtection="1">
      <alignment horizontal="center"/>
      <protection/>
    </xf>
    <xf numFmtId="0" fontId="18" fillId="0" borderId="12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97" xfId="0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horizontal="center"/>
      <protection/>
    </xf>
    <xf numFmtId="0" fontId="1" fillId="0" borderId="71" xfId="0" applyFont="1" applyFill="1" applyBorder="1" applyAlignment="1" applyProtection="1">
      <alignment horizontal="center"/>
      <protection/>
    </xf>
    <xf numFmtId="49" fontId="5" fillId="0" borderId="90" xfId="0" applyNumberFormat="1" applyFont="1" applyBorder="1" applyAlignment="1" applyProtection="1">
      <alignment vertical="center"/>
      <protection locked="0"/>
    </xf>
    <xf numFmtId="49" fontId="5" fillId="0" borderId="122" xfId="0" applyNumberFormat="1" applyFont="1" applyBorder="1" applyAlignment="1" applyProtection="1">
      <alignment vertical="center"/>
      <protection locked="0"/>
    </xf>
    <xf numFmtId="205" fontId="11" fillId="0" borderId="69" xfId="0" applyNumberFormat="1" applyFont="1" applyBorder="1" applyAlignment="1" applyProtection="1">
      <alignment horizontal="center" vertical="center"/>
      <protection hidden="1"/>
    </xf>
    <xf numFmtId="205" fontId="11" fillId="0" borderId="10" xfId="0" applyNumberFormat="1" applyFont="1" applyBorder="1" applyAlignment="1" applyProtection="1">
      <alignment horizontal="center" vertical="center"/>
      <protection hidden="1"/>
    </xf>
    <xf numFmtId="205" fontId="11" fillId="0" borderId="73" xfId="0" applyNumberFormat="1" applyFont="1" applyBorder="1" applyAlignment="1" applyProtection="1">
      <alignment horizontal="center" vertical="center"/>
      <protection hidden="1"/>
    </xf>
    <xf numFmtId="0" fontId="1" fillId="33" borderId="98" xfId="0" applyFont="1" applyFill="1" applyBorder="1" applyAlignment="1" applyProtection="1">
      <alignment horizontal="left" vertical="center" wrapText="1"/>
      <protection/>
    </xf>
    <xf numFmtId="0" fontId="1" fillId="33" borderId="57" xfId="0" applyFont="1" applyFill="1" applyBorder="1" applyAlignment="1" applyProtection="1">
      <alignment horizontal="left" vertical="center" wrapText="1"/>
      <protection/>
    </xf>
    <xf numFmtId="0" fontId="1" fillId="33" borderId="35" xfId="0" applyFont="1" applyFill="1" applyBorder="1" applyAlignment="1" applyProtection="1">
      <alignment horizontal="left" vertical="center" wrapText="1"/>
      <protection/>
    </xf>
    <xf numFmtId="0" fontId="1" fillId="33" borderId="74" xfId="0" applyFont="1" applyFill="1" applyBorder="1" applyAlignment="1" applyProtection="1">
      <alignment horizontal="left" wrapText="1"/>
      <protection/>
    </xf>
    <xf numFmtId="0" fontId="1" fillId="33" borderId="20" xfId="0" applyFont="1" applyFill="1" applyBorder="1" applyAlignment="1" applyProtection="1">
      <alignment horizontal="left" wrapText="1"/>
      <protection/>
    </xf>
    <xf numFmtId="0" fontId="1" fillId="33" borderId="44" xfId="0" applyFont="1" applyFill="1" applyBorder="1" applyAlignment="1" applyProtection="1">
      <alignment horizontal="left" wrapText="1"/>
      <protection/>
    </xf>
    <xf numFmtId="203" fontId="5" fillId="0" borderId="48" xfId="0" applyNumberFormat="1" applyFont="1" applyFill="1" applyBorder="1" applyAlignment="1" applyProtection="1">
      <alignment horizontal="center" vertical="center" wrapText="1"/>
      <protection/>
    </xf>
    <xf numFmtId="203" fontId="5" fillId="0" borderId="101" xfId="0" applyNumberFormat="1" applyFont="1" applyFill="1" applyBorder="1" applyAlignment="1" applyProtection="1">
      <alignment horizontal="center" vertical="center" wrapText="1"/>
      <protection/>
    </xf>
    <xf numFmtId="0" fontId="1" fillId="33" borderId="98" xfId="0" applyFont="1" applyFill="1" applyBorder="1" applyAlignment="1" applyProtection="1">
      <alignment horizontal="center" vertical="center" wrapText="1"/>
      <protection/>
    </xf>
    <xf numFmtId="0" fontId="1" fillId="33" borderId="57" xfId="0" applyFont="1" applyFill="1" applyBorder="1" applyAlignment="1" applyProtection="1">
      <alignment horizontal="center" vertical="center" wrapText="1"/>
      <protection/>
    </xf>
    <xf numFmtId="0" fontId="1" fillId="33" borderId="99" xfId="0" applyFont="1" applyFill="1" applyBorder="1" applyAlignment="1" applyProtection="1">
      <alignment horizontal="left" vertical="center" wrapText="1"/>
      <protection/>
    </xf>
    <xf numFmtId="0" fontId="11" fillId="0" borderId="11" xfId="0" applyNumberFormat="1" applyFont="1" applyBorder="1" applyAlignment="1" applyProtection="1">
      <alignment horizontal="center" vertical="center"/>
      <protection hidden="1"/>
    </xf>
    <xf numFmtId="0" fontId="21" fillId="0" borderId="70" xfId="0" applyNumberFormat="1" applyFont="1" applyBorder="1" applyAlignment="1" applyProtection="1">
      <alignment horizontal="center" vertical="center"/>
      <protection hidden="1"/>
    </xf>
    <xf numFmtId="0" fontId="21" fillId="0" borderId="93" xfId="0" applyNumberFormat="1" applyFont="1" applyBorder="1" applyAlignment="1" applyProtection="1">
      <alignment horizontal="center" vertical="center"/>
      <protection hidden="1"/>
    </xf>
    <xf numFmtId="0" fontId="22" fillId="0" borderId="70" xfId="0" applyNumberFormat="1" applyFont="1" applyBorder="1" applyAlignment="1" applyProtection="1">
      <alignment horizontal="center" vertical="center"/>
      <protection hidden="1"/>
    </xf>
    <xf numFmtId="0" fontId="22" fillId="0" borderId="0" xfId="0" applyNumberFormat="1" applyFont="1" applyBorder="1" applyAlignment="1" applyProtection="1">
      <alignment horizontal="center" vertical="center"/>
      <protection hidden="1"/>
    </xf>
    <xf numFmtId="0" fontId="22" fillId="0" borderId="93" xfId="0" applyNumberFormat="1" applyFont="1" applyBorder="1" applyAlignment="1" applyProtection="1">
      <alignment horizontal="center" vertical="center"/>
      <protection hidden="1"/>
    </xf>
    <xf numFmtId="0" fontId="5" fillId="34" borderId="90" xfId="0" applyNumberFormat="1" applyFont="1" applyFill="1" applyBorder="1" applyAlignment="1" applyProtection="1">
      <alignment horizontal="left" vertical="center"/>
      <protection locked="0"/>
    </xf>
    <xf numFmtId="0" fontId="5" fillId="34" borderId="91" xfId="0" applyNumberFormat="1" applyFont="1" applyFill="1" applyBorder="1" applyAlignment="1" applyProtection="1">
      <alignment horizontal="left" vertical="center"/>
      <protection locked="0"/>
    </xf>
    <xf numFmtId="0" fontId="5" fillId="34" borderId="23" xfId="0" applyNumberFormat="1" applyFont="1" applyFill="1" applyBorder="1" applyAlignment="1" applyProtection="1">
      <alignment horizontal="left" vertical="center"/>
      <protection locked="0"/>
    </xf>
    <xf numFmtId="0" fontId="5" fillId="34" borderId="53" xfId="0" applyNumberFormat="1" applyFont="1" applyFill="1" applyBorder="1" applyAlignment="1" applyProtection="1">
      <alignment horizontal="left" vertical="center"/>
      <protection locked="0"/>
    </xf>
    <xf numFmtId="49" fontId="5" fillId="34" borderId="88" xfId="0" applyNumberFormat="1" applyFont="1" applyFill="1" applyBorder="1" applyAlignment="1" applyProtection="1">
      <alignment vertical="center"/>
      <protection locked="0"/>
    </xf>
    <xf numFmtId="49" fontId="5" fillId="34" borderId="123" xfId="0" applyNumberFormat="1" applyFont="1" applyFill="1" applyBorder="1" applyAlignment="1" applyProtection="1">
      <alignment vertical="center"/>
      <protection locked="0"/>
    </xf>
    <xf numFmtId="175" fontId="5" fillId="34" borderId="109" xfId="0" applyNumberFormat="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/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/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/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/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/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/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/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/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/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/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/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/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/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/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/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/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/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/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/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/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/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/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/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/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/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/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28575</xdr:colOff>
      <xdr:row>0</xdr:row>
      <xdr:rowOff>38100</xdr:rowOff>
    </xdr:from>
    <xdr:to>
      <xdr:col>24</xdr:col>
      <xdr:colOff>333375</xdr:colOff>
      <xdr:row>1</xdr:row>
      <xdr:rowOff>123825</xdr:rowOff>
    </xdr:to>
    <xdr:pic>
      <xdr:nvPicPr>
        <xdr:cNvPr id="1" name="Picture 684" descr="Riegl680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38100"/>
          <a:ext cx="3048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2" name="Text Box 392"/>
        <xdr:cNvSpPr txBox="1">
          <a:spLocks noChangeArrowheads="1"/>
        </xdr:cNvSpPr>
      </xdr:nvSpPr>
      <xdr:spPr>
        <a:xfrm>
          <a:off x="0" y="308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64008" tIns="0" rIns="0" bIns="0" vert="wordArtVertRtl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ADS 40</a:t>
          </a:r>
        </a:p>
      </xdr:txBody>
    </xdr:sp>
    <xdr:clientData/>
  </xdr:twoCellAnchor>
  <xdr:twoCellAnchor editAs="oneCell">
    <xdr:from>
      <xdr:col>1</xdr:col>
      <xdr:colOff>57150</xdr:colOff>
      <xdr:row>0</xdr:row>
      <xdr:rowOff>28575</xdr:rowOff>
    </xdr:from>
    <xdr:to>
      <xdr:col>8</xdr:col>
      <xdr:colOff>200025</xdr:colOff>
      <xdr:row>4</xdr:row>
      <xdr:rowOff>142875</xdr:rowOff>
    </xdr:to>
    <xdr:pic>
      <xdr:nvPicPr>
        <xdr:cNvPr id="3" name="Picture 462" descr="das_logo_web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28575"/>
          <a:ext cx="26574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28575</xdr:rowOff>
    </xdr:from>
    <xdr:to>
      <xdr:col>7</xdr:col>
      <xdr:colOff>514350</xdr:colOff>
      <xdr:row>4</xdr:row>
      <xdr:rowOff>161925</xdr:rowOff>
    </xdr:to>
    <xdr:pic>
      <xdr:nvPicPr>
        <xdr:cNvPr id="4" name="Picture 580" descr="LOG_Fugro-EarthData" hidden="1"/>
        <xdr:cNvPicPr preferRelativeResize="1">
          <a:picLocks noChangeAspect="1"/>
        </xdr:cNvPicPr>
      </xdr:nvPicPr>
      <xdr:blipFill>
        <a:blip r:embed="rId3"/>
        <a:srcRect l="344" b="17857"/>
        <a:stretch>
          <a:fillRect/>
        </a:stretch>
      </xdr:blipFill>
      <xdr:spPr>
        <a:xfrm>
          <a:off x="38100" y="28575"/>
          <a:ext cx="3152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85725</xdr:rowOff>
    </xdr:from>
    <xdr:to>
      <xdr:col>7</xdr:col>
      <xdr:colOff>428625</xdr:colOff>
      <xdr:row>4</xdr:row>
      <xdr:rowOff>133350</xdr:rowOff>
    </xdr:to>
    <xdr:pic>
      <xdr:nvPicPr>
        <xdr:cNvPr id="5" name="Picture 68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85725"/>
          <a:ext cx="30765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28575</xdr:rowOff>
    </xdr:from>
    <xdr:to>
      <xdr:col>7</xdr:col>
      <xdr:colOff>476250</xdr:colOff>
      <xdr:row>4</xdr:row>
      <xdr:rowOff>133350</xdr:rowOff>
    </xdr:to>
    <xdr:pic>
      <xdr:nvPicPr>
        <xdr:cNvPr id="6" name="Picture 698" descr="Fugro Geospatial 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171450"/>
          <a:ext cx="3143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47625</xdr:colOff>
      <xdr:row>4</xdr:row>
      <xdr:rowOff>142875</xdr:rowOff>
    </xdr:to>
    <xdr:pic>
      <xdr:nvPicPr>
        <xdr:cNvPr id="7" name="Picture 723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2724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8</xdr:col>
      <xdr:colOff>19050</xdr:colOff>
      <xdr:row>4</xdr:row>
      <xdr:rowOff>152400</xdr:rowOff>
    </xdr:to>
    <xdr:pic>
      <xdr:nvPicPr>
        <xdr:cNvPr id="1" name="Picture 19" descr="LOG_Fugro-EarthData" hidden="1"/>
        <xdr:cNvPicPr preferRelativeResize="1">
          <a:picLocks noChangeAspect="1"/>
        </xdr:cNvPicPr>
      </xdr:nvPicPr>
      <xdr:blipFill>
        <a:blip r:embed="rId1"/>
        <a:srcRect t="1176" b="18823"/>
        <a:stretch>
          <a:fillRect/>
        </a:stretch>
      </xdr:blipFill>
      <xdr:spPr>
        <a:xfrm>
          <a:off x="28575" y="38100"/>
          <a:ext cx="3152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28575</xdr:rowOff>
    </xdr:from>
    <xdr:to>
      <xdr:col>5</xdr:col>
      <xdr:colOff>95250</xdr:colOff>
      <xdr:row>3</xdr:row>
      <xdr:rowOff>114300</xdr:rowOff>
    </xdr:to>
    <xdr:pic>
      <xdr:nvPicPr>
        <xdr:cNvPr id="2" name="Picture 14" descr="das_logo_web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28575"/>
          <a:ext cx="2066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76200</xdr:rowOff>
    </xdr:from>
    <xdr:to>
      <xdr:col>7</xdr:col>
      <xdr:colOff>438150</xdr:colOff>
      <xdr:row>4</xdr:row>
      <xdr:rowOff>123825</xdr:rowOff>
    </xdr:to>
    <xdr:pic>
      <xdr:nvPicPr>
        <xdr:cNvPr id="3" name="Picture 2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76200"/>
          <a:ext cx="30765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57150</xdr:rowOff>
    </xdr:from>
    <xdr:to>
      <xdr:col>10</xdr:col>
      <xdr:colOff>47625</xdr:colOff>
      <xdr:row>4</xdr:row>
      <xdr:rowOff>142875</xdr:rowOff>
    </xdr:to>
    <xdr:pic>
      <xdr:nvPicPr>
        <xdr:cNvPr id="4" name="Picture 27" descr="Fugro Geospatial 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57150"/>
          <a:ext cx="37719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304800</xdr:colOff>
      <xdr:row>4</xdr:row>
      <xdr:rowOff>133350</xdr:rowOff>
    </xdr:to>
    <xdr:pic>
      <xdr:nvPicPr>
        <xdr:cNvPr id="5" name="Picture 2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26574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63"/>
  <sheetViews>
    <sheetView showGridLines="0" showRowColHeaders="0" tabSelected="1" zoomScale="90" zoomScaleNormal="90" zoomScaleSheetLayoutView="95" zoomScalePageLayoutView="0" workbookViewId="0" topLeftCell="A1">
      <pane ySplit="13" topLeftCell="A14" activePane="bottomLeft" state="frozen"/>
      <selection pane="topLeft" activeCell="A1" sqref="A1"/>
      <selection pane="bottomLeft" activeCell="P27" sqref="P27:Y27"/>
    </sheetView>
  </sheetViews>
  <sheetFormatPr defaultColWidth="6.7109375" defaultRowHeight="12.75"/>
  <cols>
    <col min="1" max="1" width="10.421875" style="1" customWidth="1"/>
    <col min="2" max="2" width="4.421875" style="1" customWidth="1"/>
    <col min="3" max="3" width="6.00390625" style="1" customWidth="1"/>
    <col min="4" max="4" width="4.7109375" style="1" customWidth="1"/>
    <col min="5" max="7" width="4.8515625" style="1" customWidth="1"/>
    <col min="8" max="8" width="8.00390625" style="2" customWidth="1"/>
    <col min="9" max="9" width="4.140625" style="1" customWidth="1"/>
    <col min="10" max="10" width="4.00390625" style="1" customWidth="1"/>
    <col min="11" max="12" width="4.28125" style="1" customWidth="1"/>
    <col min="13" max="13" width="2.7109375" style="1" customWidth="1"/>
    <col min="14" max="15" width="6.7109375" style="1" customWidth="1"/>
    <col min="16" max="16" width="3.28125" style="1" customWidth="1"/>
    <col min="17" max="17" width="3.7109375" style="1" customWidth="1"/>
    <col min="18" max="18" width="3.8515625" style="1" customWidth="1"/>
    <col min="19" max="19" width="4.00390625" style="1" customWidth="1"/>
    <col min="20" max="20" width="7.140625" style="1" customWidth="1"/>
    <col min="21" max="21" width="5.7109375" style="1" customWidth="1"/>
    <col min="22" max="22" width="5.8515625" style="1" customWidth="1"/>
    <col min="23" max="23" width="12.421875" style="1" customWidth="1"/>
    <col min="24" max="24" width="2.8515625" style="1" customWidth="1"/>
    <col min="25" max="25" width="8.00390625" style="1" customWidth="1"/>
    <col min="26" max="26" width="4.00390625" style="1" customWidth="1"/>
    <col min="27" max="27" width="5.28125" style="1" customWidth="1"/>
    <col min="28" max="28" width="7.8515625" style="1" customWidth="1"/>
    <col min="29" max="29" width="6.7109375" style="1" customWidth="1"/>
    <col min="30" max="30" width="8.28125" style="1" customWidth="1"/>
    <col min="31" max="31" width="7.8515625" style="1" customWidth="1"/>
    <col min="32" max="16384" width="6.7109375" style="1" customWidth="1"/>
  </cols>
  <sheetData>
    <row r="1" spans="1:31" ht="11.25" customHeight="1">
      <c r="A1" s="60" t="s">
        <v>74</v>
      </c>
      <c r="B1" s="139">
        <f>AC1</f>
        <v>16.1</v>
      </c>
      <c r="C1" s="127" t="s">
        <v>75</v>
      </c>
      <c r="D1" s="304" t="s">
        <v>87</v>
      </c>
      <c r="E1" s="304"/>
      <c r="F1" s="304"/>
      <c r="G1" s="304"/>
      <c r="H1" s="3"/>
      <c r="I1" s="140">
        <f>B1</f>
        <v>16.1</v>
      </c>
      <c r="J1" s="355" t="s">
        <v>34</v>
      </c>
      <c r="K1" s="355"/>
      <c r="L1" s="355"/>
      <c r="M1" s="355"/>
      <c r="N1" s="356"/>
      <c r="O1" s="365" t="s">
        <v>35</v>
      </c>
      <c r="P1" s="355"/>
      <c r="Q1" s="355"/>
      <c r="R1" s="355"/>
      <c r="S1" s="356"/>
      <c r="T1" s="73" t="s">
        <v>8</v>
      </c>
      <c r="U1" s="107" t="s">
        <v>8</v>
      </c>
      <c r="V1" s="108" t="s">
        <v>32</v>
      </c>
      <c r="W1" s="273"/>
      <c r="X1" s="274"/>
      <c r="Y1" s="265" t="s">
        <v>84</v>
      </c>
      <c r="Z1" s="266"/>
      <c r="AA1" s="266"/>
      <c r="AB1" s="177" t="s">
        <v>98</v>
      </c>
      <c r="AC1" s="177">
        <v>16.1</v>
      </c>
      <c r="AD1" s="178" t="s">
        <v>69</v>
      </c>
      <c r="AE1" s="179">
        <v>42416</v>
      </c>
    </row>
    <row r="2" spans="2:31" ht="13.5" customHeight="1" thickBot="1">
      <c r="B2" s="3"/>
      <c r="C2" s="3"/>
      <c r="D2" s="3"/>
      <c r="E2" s="3"/>
      <c r="F2" s="3"/>
      <c r="G2" s="3"/>
      <c r="H2" s="3"/>
      <c r="I2" s="109"/>
      <c r="J2" s="363" t="s">
        <v>60</v>
      </c>
      <c r="K2" s="364"/>
      <c r="L2" s="343" t="s">
        <v>33</v>
      </c>
      <c r="M2" s="344"/>
      <c r="N2" s="102" t="s">
        <v>32</v>
      </c>
      <c r="O2" s="103" t="s">
        <v>60</v>
      </c>
      <c r="P2" s="343" t="s">
        <v>33</v>
      </c>
      <c r="Q2" s="344"/>
      <c r="R2" s="366" t="s">
        <v>32</v>
      </c>
      <c r="S2" s="367"/>
      <c r="T2" s="104" t="s">
        <v>7</v>
      </c>
      <c r="U2" s="105" t="s">
        <v>36</v>
      </c>
      <c r="V2" s="106" t="s">
        <v>36</v>
      </c>
      <c r="W2" s="275" t="s">
        <v>94</v>
      </c>
      <c r="X2" s="276"/>
      <c r="Y2" s="265"/>
      <c r="Z2" s="266"/>
      <c r="AA2" s="266"/>
      <c r="AB2" s="180" t="s">
        <v>70</v>
      </c>
      <c r="AC2" s="181" t="s">
        <v>71</v>
      </c>
      <c r="AD2" s="181" t="s">
        <v>56</v>
      </c>
      <c r="AE2" s="181" t="s">
        <v>57</v>
      </c>
    </row>
    <row r="3" spans="2:27" ht="13.5" customHeight="1" thickTop="1">
      <c r="B3" s="3"/>
      <c r="C3" s="3"/>
      <c r="D3" s="3"/>
      <c r="E3" s="3"/>
      <c r="F3" s="3"/>
      <c r="G3" s="3"/>
      <c r="H3" s="3"/>
      <c r="I3" s="110">
        <v>1</v>
      </c>
      <c r="J3" s="357" t="s">
        <v>100</v>
      </c>
      <c r="K3" s="358"/>
      <c r="L3" s="345">
        <v>0.5548611111111111</v>
      </c>
      <c r="M3" s="346"/>
      <c r="N3" s="205">
        <v>266.4</v>
      </c>
      <c r="O3" s="14" t="s">
        <v>100</v>
      </c>
      <c r="P3" s="345">
        <v>0.579861111111111</v>
      </c>
      <c r="Q3" s="346"/>
      <c r="R3" s="349">
        <v>266.9</v>
      </c>
      <c r="S3" s="350"/>
      <c r="T3" s="21">
        <f>IF(P3="","",IF(P3&lt;L3,P3+1,P3)-L3)</f>
        <v>0.02499999999999991</v>
      </c>
      <c r="U3" s="171">
        <f>IF(T3="","",(INT(((INT(T3*1440+1/60))+7)/15)*15)/60)</f>
        <v>0.5</v>
      </c>
      <c r="V3" s="50">
        <f>IF(R3="","",R3-N3)</f>
        <v>0.5</v>
      </c>
      <c r="W3" s="277" t="s">
        <v>101</v>
      </c>
      <c r="X3" s="278"/>
      <c r="Y3" s="267" t="s">
        <v>99</v>
      </c>
      <c r="Z3" s="268"/>
      <c r="AA3" s="268"/>
    </row>
    <row r="4" spans="2:30" ht="13.5" customHeight="1">
      <c r="B4" s="3"/>
      <c r="C4" s="3"/>
      <c r="D4" s="3"/>
      <c r="E4" s="3"/>
      <c r="F4" s="3"/>
      <c r="G4" s="3"/>
      <c r="H4" s="3"/>
      <c r="I4" s="19">
        <v>2</v>
      </c>
      <c r="J4" s="359" t="s">
        <v>100</v>
      </c>
      <c r="K4" s="360"/>
      <c r="L4" s="347">
        <v>0.6534722222222222</v>
      </c>
      <c r="M4" s="348"/>
      <c r="N4" s="219">
        <v>266.9</v>
      </c>
      <c r="O4" s="22" t="s">
        <v>100</v>
      </c>
      <c r="P4" s="347">
        <v>0.9319444444444445</v>
      </c>
      <c r="Q4" s="348"/>
      <c r="R4" s="351">
        <v>273.6</v>
      </c>
      <c r="S4" s="352"/>
      <c r="T4" s="21">
        <f>IF(P4="","",IF(P4&lt;L4,P4+1,P4)-L4)</f>
        <v>0.27847222222222223</v>
      </c>
      <c r="U4" s="171">
        <f>IF(T4="","",(INT(((INT(T4*1440+1/60))+7)/15)*15)/60)</f>
        <v>6.75</v>
      </c>
      <c r="V4" s="50">
        <f>IF(R4="","",R4-N4)</f>
        <v>6.7000000000000455</v>
      </c>
      <c r="W4" s="279" t="s">
        <v>101</v>
      </c>
      <c r="X4" s="280"/>
      <c r="Y4" s="267"/>
      <c r="Z4" s="268"/>
      <c r="AA4" s="268"/>
      <c r="AC4" s="3"/>
      <c r="AD4" s="3"/>
    </row>
    <row r="5" spans="2:30" ht="13.5" customHeight="1" thickBot="1">
      <c r="B5" s="5"/>
      <c r="C5" s="5"/>
      <c r="D5" s="5"/>
      <c r="E5" s="5"/>
      <c r="F5" s="5"/>
      <c r="G5" s="5"/>
      <c r="H5" s="6"/>
      <c r="I5" s="20">
        <v>3</v>
      </c>
      <c r="J5" s="361"/>
      <c r="K5" s="362"/>
      <c r="L5" s="339"/>
      <c r="M5" s="340"/>
      <c r="N5" s="34"/>
      <c r="O5" s="23"/>
      <c r="P5" s="339"/>
      <c r="Q5" s="340"/>
      <c r="R5" s="341"/>
      <c r="S5" s="342"/>
      <c r="T5" s="21">
        <f>IF(P5="","",IF(P5&lt;L5,P5+1,P5)-L5)</f>
      </c>
      <c r="U5" s="171">
        <f>IF(T5="","",(INT(((INT(T5*1440+1/60))+7)/15)*15)/60)</f>
      </c>
      <c r="V5" s="50">
        <f>IF(R5="","",R5-N5)</f>
      </c>
      <c r="W5" s="281"/>
      <c r="X5" s="282"/>
      <c r="Y5" s="269" t="s">
        <v>98</v>
      </c>
      <c r="Z5" s="270"/>
      <c r="AA5" s="270"/>
      <c r="AB5" s="3"/>
      <c r="AC5" s="3"/>
      <c r="AD5" s="3"/>
    </row>
    <row r="6" spans="1:30" ht="10.5" customHeight="1">
      <c r="A6" s="285" t="s">
        <v>91</v>
      </c>
      <c r="B6" s="286"/>
      <c r="C6" s="253" t="s">
        <v>6</v>
      </c>
      <c r="D6" s="254"/>
      <c r="E6" s="254"/>
      <c r="F6" s="254"/>
      <c r="G6" s="261"/>
      <c r="H6" s="253" t="s">
        <v>2</v>
      </c>
      <c r="I6" s="254"/>
      <c r="J6" s="261"/>
      <c r="K6" s="253" t="s">
        <v>37</v>
      </c>
      <c r="L6" s="261"/>
      <c r="M6" s="253" t="s">
        <v>38</v>
      </c>
      <c r="N6" s="261"/>
      <c r="P6" s="253"/>
      <c r="Q6" s="254"/>
      <c r="R6" s="261"/>
      <c r="S6" s="253"/>
      <c r="T6" s="261"/>
      <c r="U6" s="259" t="s">
        <v>46</v>
      </c>
      <c r="V6" s="260"/>
      <c r="W6" s="175" t="s">
        <v>42</v>
      </c>
      <c r="X6" s="253" t="s">
        <v>81</v>
      </c>
      <c r="Y6" s="254"/>
      <c r="Z6" s="254"/>
      <c r="AA6" s="255"/>
      <c r="AB6" s="3"/>
      <c r="AC6" s="39"/>
      <c r="AD6" s="39"/>
    </row>
    <row r="7" spans="1:30" ht="15.75" customHeight="1">
      <c r="A7" s="368" t="s">
        <v>107</v>
      </c>
      <c r="B7" s="243"/>
      <c r="C7" s="369" t="s">
        <v>106</v>
      </c>
      <c r="D7" s="370"/>
      <c r="E7" s="370"/>
      <c r="F7" s="370"/>
      <c r="G7" s="371"/>
      <c r="H7" s="329" t="s">
        <v>102</v>
      </c>
      <c r="I7" s="330"/>
      <c r="J7" s="331"/>
      <c r="K7" s="372">
        <v>165</v>
      </c>
      <c r="L7" s="373"/>
      <c r="M7" s="353" t="s">
        <v>105</v>
      </c>
      <c r="N7" s="354"/>
      <c r="P7" s="262"/>
      <c r="Q7" s="263"/>
      <c r="R7" s="264"/>
      <c r="S7" s="262"/>
      <c r="T7" s="264"/>
      <c r="U7" s="58">
        <v>-9</v>
      </c>
      <c r="V7" s="59">
        <v>0</v>
      </c>
      <c r="W7" s="138"/>
      <c r="X7" s="256" t="s">
        <v>125</v>
      </c>
      <c r="Y7" s="257"/>
      <c r="Z7" s="257"/>
      <c r="AA7" s="258"/>
      <c r="AB7" s="9"/>
      <c r="AC7" s="3"/>
      <c r="AD7" s="3"/>
    </row>
    <row r="8" spans="1:30" ht="10.5" customHeight="1">
      <c r="A8" s="307" t="s">
        <v>30</v>
      </c>
      <c r="B8" s="272"/>
      <c r="C8" s="271" t="s">
        <v>0</v>
      </c>
      <c r="D8" s="272"/>
      <c r="E8" s="43" t="s">
        <v>65</v>
      </c>
      <c r="F8" s="323" t="s">
        <v>25</v>
      </c>
      <c r="G8" s="324"/>
      <c r="H8" s="271" t="s">
        <v>3</v>
      </c>
      <c r="I8" s="292"/>
      <c r="J8" s="272"/>
      <c r="K8" s="323" t="s">
        <v>31</v>
      </c>
      <c r="L8" s="324"/>
      <c r="M8" s="336" t="s">
        <v>26</v>
      </c>
      <c r="N8" s="337"/>
      <c r="O8" s="338"/>
      <c r="P8" s="336" t="s">
        <v>97</v>
      </c>
      <c r="Q8" s="337"/>
      <c r="R8" s="338"/>
      <c r="S8" s="271"/>
      <c r="T8" s="272"/>
      <c r="U8" s="290" t="s">
        <v>45</v>
      </c>
      <c r="V8" s="291"/>
      <c r="W8" s="175" t="s">
        <v>43</v>
      </c>
      <c r="X8" s="310" t="s">
        <v>11</v>
      </c>
      <c r="Y8" s="316"/>
      <c r="Z8" s="316"/>
      <c r="AA8" s="317"/>
      <c r="AB8" s="3"/>
      <c r="AC8" s="39"/>
      <c r="AD8" s="39"/>
    </row>
    <row r="9" spans="1:30" ht="16.5" customHeight="1">
      <c r="A9" s="305">
        <v>42693</v>
      </c>
      <c r="B9" s="306"/>
      <c r="C9" s="308" t="str">
        <f>IF(ISBLANK(A9)," ",CONCATENATE(TEXT(MOD(YEAR(A9),100),"00"),"-",TEXT(INT(A9)+1-DATEVALUE(CONCATENATE("1-Jan-",YEAR(A9))),"000")))</f>
        <v>16-324</v>
      </c>
      <c r="D9" s="309"/>
      <c r="E9" s="55">
        <v>8</v>
      </c>
      <c r="F9" s="321" t="s">
        <v>74</v>
      </c>
      <c r="G9" s="322"/>
      <c r="H9" s="329" t="s">
        <v>103</v>
      </c>
      <c r="I9" s="330"/>
      <c r="J9" s="331"/>
      <c r="K9" s="332" t="s">
        <v>108</v>
      </c>
      <c r="L9" s="333"/>
      <c r="M9" s="241" t="s">
        <v>108</v>
      </c>
      <c r="N9" s="242"/>
      <c r="O9" s="243"/>
      <c r="P9" s="241" t="s">
        <v>116</v>
      </c>
      <c r="Q9" s="242"/>
      <c r="R9" s="243"/>
      <c r="S9" s="293" t="s">
        <v>47</v>
      </c>
      <c r="T9" s="294"/>
      <c r="U9" s="56">
        <v>-6</v>
      </c>
      <c r="V9" s="57">
        <v>-7</v>
      </c>
      <c r="W9" s="138" t="s">
        <v>47</v>
      </c>
      <c r="X9" s="318" t="s">
        <v>47</v>
      </c>
      <c r="Y9" s="319"/>
      <c r="Z9" s="319"/>
      <c r="AA9" s="320"/>
      <c r="AB9" s="385"/>
      <c r="AC9" s="385"/>
      <c r="AD9" s="385"/>
    </row>
    <row r="10" spans="1:30" ht="10.5" customHeight="1">
      <c r="A10" s="310" t="s">
        <v>90</v>
      </c>
      <c r="B10" s="316"/>
      <c r="C10" s="316"/>
      <c r="D10" s="316"/>
      <c r="E10" s="311"/>
      <c r="F10" s="310" t="s">
        <v>4</v>
      </c>
      <c r="G10" s="311"/>
      <c r="H10" s="41" t="s">
        <v>12</v>
      </c>
      <c r="I10" s="271" t="s">
        <v>1</v>
      </c>
      <c r="J10" s="272"/>
      <c r="K10" s="158" t="s">
        <v>17</v>
      </c>
      <c r="L10" s="334" t="s">
        <v>88</v>
      </c>
      <c r="M10" s="335"/>
      <c r="N10" s="40" t="s">
        <v>21</v>
      </c>
      <c r="O10" s="40" t="s">
        <v>40</v>
      </c>
      <c r="P10" s="271" t="s">
        <v>73</v>
      </c>
      <c r="Q10" s="292"/>
      <c r="R10" s="272"/>
      <c r="S10" s="164" t="s">
        <v>72</v>
      </c>
      <c r="T10" s="134" t="s">
        <v>68</v>
      </c>
      <c r="U10" s="386" t="s">
        <v>41</v>
      </c>
      <c r="V10" s="387"/>
      <c r="W10" s="175" t="s">
        <v>83</v>
      </c>
      <c r="X10" s="271" t="s">
        <v>66</v>
      </c>
      <c r="Y10" s="292"/>
      <c r="Z10" s="292"/>
      <c r="AA10" s="393"/>
      <c r="AB10" s="3"/>
      <c r="AC10" s="39"/>
      <c r="AD10" s="39"/>
    </row>
    <row r="11" spans="1:30" ht="15.75" customHeight="1" thickBot="1">
      <c r="A11" s="382" t="s">
        <v>124</v>
      </c>
      <c r="B11" s="383"/>
      <c r="C11" s="383"/>
      <c r="D11" s="383"/>
      <c r="E11" s="384"/>
      <c r="F11" s="312" t="s">
        <v>104</v>
      </c>
      <c r="G11" s="313"/>
      <c r="H11" s="53" t="s">
        <v>100</v>
      </c>
      <c r="I11" s="299" t="s">
        <v>109</v>
      </c>
      <c r="J11" s="300"/>
      <c r="K11" s="159">
        <v>-6</v>
      </c>
      <c r="L11" s="295">
        <v>3400</v>
      </c>
      <c r="M11" s="296"/>
      <c r="N11" s="141">
        <v>140</v>
      </c>
      <c r="O11" s="53">
        <v>60</v>
      </c>
      <c r="P11" s="262">
        <v>100</v>
      </c>
      <c r="Q11" s="263"/>
      <c r="R11" s="264"/>
      <c r="S11" s="54">
        <v>2</v>
      </c>
      <c r="T11" s="133">
        <v>0.604</v>
      </c>
      <c r="U11" s="206">
        <v>30.41</v>
      </c>
      <c r="V11" s="207">
        <v>30.31</v>
      </c>
      <c r="W11" s="172"/>
      <c r="X11" s="388" t="s">
        <v>47</v>
      </c>
      <c r="Y11" s="389"/>
      <c r="Z11" s="389"/>
      <c r="AA11" s="390"/>
      <c r="AB11" s="38"/>
      <c r="AC11" s="38"/>
      <c r="AD11" s="38"/>
    </row>
    <row r="12" spans="1:30" ht="10.5" customHeight="1">
      <c r="A12" s="148" t="s">
        <v>67</v>
      </c>
      <c r="B12" s="287" t="s">
        <v>82</v>
      </c>
      <c r="C12" s="288"/>
      <c r="D12" s="288"/>
      <c r="E12" s="289"/>
      <c r="F12" s="314" t="s">
        <v>44</v>
      </c>
      <c r="G12" s="315"/>
      <c r="H12" s="152" t="s">
        <v>76</v>
      </c>
      <c r="I12" s="325" t="s">
        <v>93</v>
      </c>
      <c r="J12" s="327"/>
      <c r="K12" s="325" t="s">
        <v>77</v>
      </c>
      <c r="L12" s="326"/>
      <c r="M12" s="326"/>
      <c r="N12" s="327"/>
      <c r="O12" s="328" t="s">
        <v>78</v>
      </c>
      <c r="P12" s="314"/>
      <c r="Q12" s="314"/>
      <c r="R12" s="315"/>
      <c r="S12" s="328" t="s">
        <v>79</v>
      </c>
      <c r="T12" s="314"/>
      <c r="U12" s="314"/>
      <c r="V12" s="315"/>
      <c r="W12" s="328" t="s">
        <v>2</v>
      </c>
      <c r="X12" s="314"/>
      <c r="Y12" s="315"/>
      <c r="Z12" s="328" t="s">
        <v>80</v>
      </c>
      <c r="AA12" s="392"/>
      <c r="AB12" s="38"/>
      <c r="AC12" s="38"/>
      <c r="AD12" s="38"/>
    </row>
    <row r="13" spans="1:30" ht="15.75" customHeight="1" thickBot="1">
      <c r="A13" s="149" t="s">
        <v>110</v>
      </c>
      <c r="B13" s="301" t="s">
        <v>111</v>
      </c>
      <c r="C13" s="302"/>
      <c r="D13" s="302"/>
      <c r="E13" s="303"/>
      <c r="F13" s="297" t="s">
        <v>113</v>
      </c>
      <c r="G13" s="298"/>
      <c r="H13" s="153" t="s">
        <v>113</v>
      </c>
      <c r="I13" s="374">
        <v>1.8</v>
      </c>
      <c r="J13" s="375"/>
      <c r="K13" s="394">
        <v>42693.541666666664</v>
      </c>
      <c r="L13" s="395"/>
      <c r="M13" s="395"/>
      <c r="N13" s="396"/>
      <c r="O13" s="394"/>
      <c r="P13" s="395"/>
      <c r="Q13" s="395"/>
      <c r="R13" s="396"/>
      <c r="S13" s="391"/>
      <c r="T13" s="391"/>
      <c r="U13" s="391"/>
      <c r="V13" s="298"/>
      <c r="W13" s="297" t="s">
        <v>102</v>
      </c>
      <c r="X13" s="391"/>
      <c r="Y13" s="298"/>
      <c r="Z13" s="297" t="s">
        <v>112</v>
      </c>
      <c r="AA13" s="397"/>
      <c r="AB13" s="38"/>
      <c r="AC13" s="38"/>
      <c r="AD13" s="38"/>
    </row>
    <row r="14" spans="1:29" ht="18" customHeight="1">
      <c r="A14" s="44" t="s">
        <v>23</v>
      </c>
      <c r="B14" s="283" t="s">
        <v>61</v>
      </c>
      <c r="C14" s="284"/>
      <c r="D14" s="283" t="s">
        <v>9</v>
      </c>
      <c r="E14" s="284"/>
      <c r="F14" s="283" t="s">
        <v>29</v>
      </c>
      <c r="G14" s="284"/>
      <c r="H14" s="283" t="s">
        <v>17</v>
      </c>
      <c r="I14" s="376"/>
      <c r="J14" s="284"/>
      <c r="K14" s="45" t="s">
        <v>8</v>
      </c>
      <c r="L14" s="244" t="s">
        <v>20</v>
      </c>
      <c r="M14" s="246"/>
      <c r="N14" s="46" t="s">
        <v>21</v>
      </c>
      <c r="O14" s="46" t="s">
        <v>39</v>
      </c>
      <c r="P14" s="244" t="s">
        <v>5</v>
      </c>
      <c r="Q14" s="245"/>
      <c r="R14" s="245"/>
      <c r="S14" s="245"/>
      <c r="T14" s="245"/>
      <c r="U14" s="245"/>
      <c r="V14" s="245"/>
      <c r="W14" s="245"/>
      <c r="X14" s="245"/>
      <c r="Y14" s="246"/>
      <c r="Z14" s="46" t="s">
        <v>23</v>
      </c>
      <c r="AA14" s="173"/>
      <c r="AB14" s="381" t="s">
        <v>95</v>
      </c>
      <c r="AC14" s="4"/>
    </row>
    <row r="15" spans="1:29" ht="18" customHeight="1" thickBot="1">
      <c r="A15" s="47" t="s">
        <v>27</v>
      </c>
      <c r="B15" s="135" t="s">
        <v>92</v>
      </c>
      <c r="C15" s="182" t="s">
        <v>96</v>
      </c>
      <c r="D15" s="120" t="s">
        <v>16</v>
      </c>
      <c r="E15" s="52" t="s">
        <v>18</v>
      </c>
      <c r="F15" s="120" t="s">
        <v>28</v>
      </c>
      <c r="G15" s="52" t="s">
        <v>19</v>
      </c>
      <c r="H15" s="120" t="s">
        <v>10</v>
      </c>
      <c r="I15" s="377" t="s">
        <v>19</v>
      </c>
      <c r="J15" s="378"/>
      <c r="K15" s="48" t="s">
        <v>62</v>
      </c>
      <c r="L15" s="398" t="s">
        <v>89</v>
      </c>
      <c r="M15" s="378"/>
      <c r="N15" s="49" t="s">
        <v>64</v>
      </c>
      <c r="O15" s="49" t="s">
        <v>63</v>
      </c>
      <c r="P15" s="247"/>
      <c r="Q15" s="248"/>
      <c r="R15" s="248"/>
      <c r="S15" s="248"/>
      <c r="T15" s="248"/>
      <c r="U15" s="248"/>
      <c r="V15" s="248"/>
      <c r="W15" s="248"/>
      <c r="X15" s="248"/>
      <c r="Y15" s="249"/>
      <c r="Z15" s="174" t="s">
        <v>22</v>
      </c>
      <c r="AA15" s="173" t="s">
        <v>24</v>
      </c>
      <c r="AB15" s="381"/>
      <c r="AC15" s="4"/>
    </row>
    <row r="16" spans="1:29" ht="18" customHeight="1" thickTop="1">
      <c r="A16" s="128"/>
      <c r="B16" s="35"/>
      <c r="C16" s="15"/>
      <c r="D16" s="27"/>
      <c r="E16" s="26"/>
      <c r="F16" s="30"/>
      <c r="G16" s="42"/>
      <c r="H16" s="136">
        <v>0.6569444444444444</v>
      </c>
      <c r="I16" s="379">
        <v>0.6256944444444444</v>
      </c>
      <c r="J16" s="380"/>
      <c r="K16" s="16"/>
      <c r="L16" s="399"/>
      <c r="M16" s="400"/>
      <c r="N16" s="25"/>
      <c r="O16" s="36"/>
      <c r="P16" s="250" t="s">
        <v>117</v>
      </c>
      <c r="Q16" s="251"/>
      <c r="R16" s="251"/>
      <c r="S16" s="251"/>
      <c r="T16" s="251"/>
      <c r="U16" s="251"/>
      <c r="V16" s="251"/>
      <c r="W16" s="251"/>
      <c r="X16" s="251"/>
      <c r="Y16" s="252"/>
      <c r="Z16" s="176">
        <v>12</v>
      </c>
      <c r="AA16" s="184">
        <v>1</v>
      </c>
      <c r="AB16" s="183">
        <f>IF(H16="",0,IF(I16="",0,I16-H16))</f>
        <v>-0.03125</v>
      </c>
      <c r="AC16" s="4"/>
    </row>
    <row r="17" spans="1:29" ht="18" customHeight="1">
      <c r="A17" s="129"/>
      <c r="B17" s="35"/>
      <c r="C17" s="15"/>
      <c r="D17" s="30"/>
      <c r="E17" s="26"/>
      <c r="F17" s="30"/>
      <c r="G17" s="42"/>
      <c r="H17" s="137">
        <v>0.6722222222222222</v>
      </c>
      <c r="I17" s="227"/>
      <c r="J17" s="228"/>
      <c r="K17" s="16"/>
      <c r="L17" s="229"/>
      <c r="M17" s="230"/>
      <c r="N17" s="18"/>
      <c r="O17" s="37"/>
      <c r="P17" s="238" t="s">
        <v>126</v>
      </c>
      <c r="Q17" s="239"/>
      <c r="R17" s="239"/>
      <c r="S17" s="239"/>
      <c r="T17" s="239"/>
      <c r="U17" s="239"/>
      <c r="V17" s="239"/>
      <c r="W17" s="239"/>
      <c r="X17" s="239"/>
      <c r="Y17" s="240"/>
      <c r="Z17" s="32">
        <v>9</v>
      </c>
      <c r="AA17" s="33">
        <v>1</v>
      </c>
      <c r="AB17" s="183">
        <f aca="true" t="shared" si="0" ref="AB17:AB36">IF(H17="",0,IF(I17="",0,I17-H17))</f>
        <v>0</v>
      </c>
      <c r="AC17" s="4"/>
    </row>
    <row r="18" spans="1:29" ht="18" customHeight="1">
      <c r="A18" s="129" t="s">
        <v>129</v>
      </c>
      <c r="B18" s="28">
        <v>26</v>
      </c>
      <c r="C18" s="29"/>
      <c r="D18" s="30">
        <v>1</v>
      </c>
      <c r="E18" s="26">
        <v>85</v>
      </c>
      <c r="F18" s="30">
        <v>0</v>
      </c>
      <c r="G18" s="42">
        <v>50.7</v>
      </c>
      <c r="H18" s="136">
        <v>0.6756944444444444</v>
      </c>
      <c r="I18" s="227">
        <v>0.6847222222222222</v>
      </c>
      <c r="J18" s="228"/>
      <c r="K18" s="16" t="s">
        <v>115</v>
      </c>
      <c r="L18" s="229">
        <v>5100</v>
      </c>
      <c r="M18" s="230"/>
      <c r="N18" s="17">
        <v>140</v>
      </c>
      <c r="O18" s="37"/>
      <c r="P18" s="231" t="s">
        <v>118</v>
      </c>
      <c r="Q18" s="232"/>
      <c r="R18" s="232"/>
      <c r="S18" s="232"/>
      <c r="T18" s="232"/>
      <c r="U18" s="232"/>
      <c r="V18" s="232"/>
      <c r="W18" s="232"/>
      <c r="X18" s="232"/>
      <c r="Y18" s="233"/>
      <c r="Z18" s="32">
        <v>9</v>
      </c>
      <c r="AA18" s="33">
        <v>1</v>
      </c>
      <c r="AB18" s="183">
        <f t="shared" si="0"/>
        <v>0.009027777777777857</v>
      </c>
      <c r="AC18" s="4"/>
    </row>
    <row r="19" spans="1:29" ht="18" customHeight="1">
      <c r="A19" s="129"/>
      <c r="B19" s="28">
        <v>25</v>
      </c>
      <c r="C19" s="29"/>
      <c r="D19" s="30">
        <v>85</v>
      </c>
      <c r="E19" s="26">
        <v>1</v>
      </c>
      <c r="F19" s="30">
        <v>50.7</v>
      </c>
      <c r="G19" s="42">
        <v>0</v>
      </c>
      <c r="H19" s="137">
        <v>0.686111111111111</v>
      </c>
      <c r="I19" s="227">
        <v>0.6951388888888889</v>
      </c>
      <c r="J19" s="228"/>
      <c r="K19" s="16" t="s">
        <v>114</v>
      </c>
      <c r="L19" s="229">
        <v>5100</v>
      </c>
      <c r="M19" s="230"/>
      <c r="N19" s="17">
        <v>135</v>
      </c>
      <c r="O19" s="37"/>
      <c r="P19" s="231"/>
      <c r="Q19" s="232"/>
      <c r="R19" s="232"/>
      <c r="S19" s="232"/>
      <c r="T19" s="232"/>
      <c r="U19" s="232"/>
      <c r="V19" s="232"/>
      <c r="W19" s="232"/>
      <c r="X19" s="232"/>
      <c r="Y19" s="233"/>
      <c r="Z19" s="32">
        <v>11</v>
      </c>
      <c r="AA19" s="33">
        <v>1</v>
      </c>
      <c r="AB19" s="183">
        <f t="shared" si="0"/>
        <v>0.009027777777777857</v>
      </c>
      <c r="AC19" s="4"/>
    </row>
    <row r="20" spans="1:29" ht="18" customHeight="1">
      <c r="A20" s="129"/>
      <c r="B20" s="28">
        <v>24</v>
      </c>
      <c r="C20" s="29"/>
      <c r="D20" s="30">
        <v>1</v>
      </c>
      <c r="E20" s="26">
        <v>86</v>
      </c>
      <c r="F20" s="30">
        <v>0</v>
      </c>
      <c r="G20" s="42">
        <v>51.3</v>
      </c>
      <c r="H20" s="137">
        <v>0.6965277777777777</v>
      </c>
      <c r="I20" s="227">
        <v>0.7062499999999999</v>
      </c>
      <c r="J20" s="228"/>
      <c r="K20" s="16" t="s">
        <v>115</v>
      </c>
      <c r="L20" s="229">
        <v>5100</v>
      </c>
      <c r="M20" s="230"/>
      <c r="N20" s="17">
        <v>136</v>
      </c>
      <c r="O20" s="37"/>
      <c r="P20" s="231"/>
      <c r="Q20" s="232"/>
      <c r="R20" s="232"/>
      <c r="S20" s="232"/>
      <c r="T20" s="232"/>
      <c r="U20" s="232"/>
      <c r="V20" s="232"/>
      <c r="W20" s="232"/>
      <c r="X20" s="232"/>
      <c r="Y20" s="233"/>
      <c r="Z20" s="32">
        <v>11</v>
      </c>
      <c r="AA20" s="33">
        <v>1</v>
      </c>
      <c r="AB20" s="183">
        <f t="shared" si="0"/>
        <v>0.009722222222222188</v>
      </c>
      <c r="AC20" s="4"/>
    </row>
    <row r="21" spans="1:29" ht="18" customHeight="1">
      <c r="A21" s="129"/>
      <c r="B21" s="28">
        <v>23</v>
      </c>
      <c r="C21" s="29"/>
      <c r="D21" s="30">
        <v>54</v>
      </c>
      <c r="E21" s="26">
        <v>1</v>
      </c>
      <c r="F21" s="30">
        <v>32</v>
      </c>
      <c r="G21" s="42">
        <v>0</v>
      </c>
      <c r="H21" s="137">
        <v>0.7076388888888889</v>
      </c>
      <c r="I21" s="227">
        <v>0.7131944444444445</v>
      </c>
      <c r="J21" s="228"/>
      <c r="K21" s="16" t="s">
        <v>114</v>
      </c>
      <c r="L21" s="229">
        <v>5100</v>
      </c>
      <c r="M21" s="230"/>
      <c r="N21" s="17">
        <v>133</v>
      </c>
      <c r="O21" s="37"/>
      <c r="P21" s="231"/>
      <c r="Q21" s="232"/>
      <c r="R21" s="232"/>
      <c r="S21" s="232"/>
      <c r="T21" s="232"/>
      <c r="U21" s="232"/>
      <c r="V21" s="232"/>
      <c r="W21" s="232"/>
      <c r="X21" s="232"/>
      <c r="Y21" s="233"/>
      <c r="Z21" s="32">
        <v>10</v>
      </c>
      <c r="AA21" s="33">
        <v>1</v>
      </c>
      <c r="AB21" s="183">
        <f t="shared" si="0"/>
        <v>0.005555555555555536</v>
      </c>
      <c r="AC21" s="4"/>
    </row>
    <row r="22" spans="1:29" ht="18" customHeight="1">
      <c r="A22" s="129"/>
      <c r="B22" s="28">
        <v>22</v>
      </c>
      <c r="C22" s="29"/>
      <c r="D22" s="30">
        <v>1</v>
      </c>
      <c r="E22" s="26">
        <v>54</v>
      </c>
      <c r="F22" s="30">
        <v>0</v>
      </c>
      <c r="G22" s="42">
        <v>32</v>
      </c>
      <c r="H22" s="137">
        <v>0.7145833333333332</v>
      </c>
      <c r="I22" s="227">
        <v>0.7208333333333333</v>
      </c>
      <c r="J22" s="228"/>
      <c r="K22" s="16" t="s">
        <v>115</v>
      </c>
      <c r="L22" s="229">
        <v>5100</v>
      </c>
      <c r="M22" s="230"/>
      <c r="N22" s="17">
        <v>135</v>
      </c>
      <c r="O22" s="37"/>
      <c r="P22" s="231"/>
      <c r="Q22" s="232"/>
      <c r="R22" s="232"/>
      <c r="S22" s="232"/>
      <c r="T22" s="232"/>
      <c r="U22" s="232"/>
      <c r="V22" s="232"/>
      <c r="W22" s="232"/>
      <c r="X22" s="232"/>
      <c r="Y22" s="233"/>
      <c r="Z22" s="32">
        <v>9</v>
      </c>
      <c r="AA22" s="33">
        <v>1</v>
      </c>
      <c r="AB22" s="183">
        <f t="shared" si="0"/>
        <v>0.006250000000000089</v>
      </c>
      <c r="AC22" s="4"/>
    </row>
    <row r="23" spans="1:29" ht="18" customHeight="1">
      <c r="A23" s="129"/>
      <c r="B23" s="28">
        <v>21</v>
      </c>
      <c r="C23" s="29"/>
      <c r="D23" s="30">
        <v>54</v>
      </c>
      <c r="E23" s="26">
        <v>1</v>
      </c>
      <c r="F23" s="30">
        <v>32</v>
      </c>
      <c r="G23" s="42">
        <v>0</v>
      </c>
      <c r="H23" s="137">
        <v>0.7222222222222222</v>
      </c>
      <c r="I23" s="227">
        <v>0.7277777777777777</v>
      </c>
      <c r="J23" s="228"/>
      <c r="K23" s="16" t="s">
        <v>114</v>
      </c>
      <c r="L23" s="229">
        <v>5100</v>
      </c>
      <c r="M23" s="230"/>
      <c r="N23" s="17">
        <v>140</v>
      </c>
      <c r="O23" s="37"/>
      <c r="P23" s="231"/>
      <c r="Q23" s="232"/>
      <c r="R23" s="232"/>
      <c r="S23" s="232"/>
      <c r="T23" s="232"/>
      <c r="U23" s="232"/>
      <c r="V23" s="232"/>
      <c r="W23" s="232"/>
      <c r="X23" s="232"/>
      <c r="Y23" s="233"/>
      <c r="Z23" s="32">
        <v>9</v>
      </c>
      <c r="AA23" s="33">
        <v>1</v>
      </c>
      <c r="AB23" s="183">
        <f t="shared" si="0"/>
        <v>0.005555555555555536</v>
      </c>
      <c r="AC23" s="4"/>
    </row>
    <row r="24" spans="1:29" ht="18" customHeight="1">
      <c r="A24" s="129"/>
      <c r="B24" s="28">
        <v>20</v>
      </c>
      <c r="C24" s="29"/>
      <c r="D24" s="30">
        <v>1</v>
      </c>
      <c r="E24" s="26">
        <v>54</v>
      </c>
      <c r="F24" s="30">
        <v>0</v>
      </c>
      <c r="G24" s="42">
        <v>32</v>
      </c>
      <c r="H24" s="137">
        <v>0.7298611111111111</v>
      </c>
      <c r="I24" s="227">
        <v>0.7354166666666666</v>
      </c>
      <c r="J24" s="228"/>
      <c r="K24" s="16" t="s">
        <v>115</v>
      </c>
      <c r="L24" s="229">
        <v>5100</v>
      </c>
      <c r="M24" s="230"/>
      <c r="N24" s="17">
        <v>135</v>
      </c>
      <c r="O24" s="37"/>
      <c r="P24" s="231"/>
      <c r="Q24" s="232"/>
      <c r="R24" s="232"/>
      <c r="S24" s="232"/>
      <c r="T24" s="232"/>
      <c r="U24" s="232"/>
      <c r="V24" s="232"/>
      <c r="W24" s="232"/>
      <c r="X24" s="232"/>
      <c r="Y24" s="233"/>
      <c r="Z24" s="32">
        <v>9</v>
      </c>
      <c r="AA24" s="33">
        <v>1</v>
      </c>
      <c r="AB24" s="183">
        <f t="shared" si="0"/>
        <v>0.005555555555555536</v>
      </c>
      <c r="AC24" s="4"/>
    </row>
    <row r="25" spans="1:29" ht="18" customHeight="1">
      <c r="A25" s="129"/>
      <c r="B25" s="28">
        <v>20</v>
      </c>
      <c r="C25" s="29"/>
      <c r="D25" s="30">
        <v>54</v>
      </c>
      <c r="E25" s="26">
        <v>48</v>
      </c>
      <c r="F25" s="30">
        <v>32</v>
      </c>
      <c r="G25" s="42">
        <v>28.4</v>
      </c>
      <c r="H25" s="137">
        <v>0.7368055555555556</v>
      </c>
      <c r="I25" s="227">
        <v>0.7381944444444444</v>
      </c>
      <c r="J25" s="228"/>
      <c r="K25" s="16" t="s">
        <v>114</v>
      </c>
      <c r="L25" s="229">
        <v>5100</v>
      </c>
      <c r="M25" s="230"/>
      <c r="N25" s="17">
        <v>138</v>
      </c>
      <c r="O25" s="37"/>
      <c r="P25" s="231" t="s">
        <v>119</v>
      </c>
      <c r="Q25" s="232"/>
      <c r="R25" s="232"/>
      <c r="S25" s="232"/>
      <c r="T25" s="232"/>
      <c r="U25" s="232"/>
      <c r="V25" s="232"/>
      <c r="W25" s="232"/>
      <c r="X25" s="232"/>
      <c r="Y25" s="233"/>
      <c r="Z25" s="32">
        <v>12</v>
      </c>
      <c r="AA25" s="33">
        <v>1</v>
      </c>
      <c r="AB25" s="183">
        <f t="shared" si="0"/>
        <v>0.001388888888888773</v>
      </c>
      <c r="AC25" s="4"/>
    </row>
    <row r="26" spans="1:29" ht="18" customHeight="1">
      <c r="A26" s="129"/>
      <c r="B26" s="28">
        <v>19</v>
      </c>
      <c r="C26" s="29"/>
      <c r="D26" s="30">
        <v>54</v>
      </c>
      <c r="E26" s="26">
        <v>1</v>
      </c>
      <c r="F26" s="30">
        <v>32</v>
      </c>
      <c r="G26" s="42">
        <v>0</v>
      </c>
      <c r="H26" s="137">
        <v>0.7409722222222223</v>
      </c>
      <c r="I26" s="227">
        <v>0.7465277777777778</v>
      </c>
      <c r="J26" s="228"/>
      <c r="K26" s="16" t="s">
        <v>114</v>
      </c>
      <c r="L26" s="229">
        <v>5100</v>
      </c>
      <c r="M26" s="230"/>
      <c r="N26" s="17">
        <v>135</v>
      </c>
      <c r="O26" s="37"/>
      <c r="P26" s="231" t="s">
        <v>127</v>
      </c>
      <c r="Q26" s="232"/>
      <c r="R26" s="232"/>
      <c r="S26" s="232"/>
      <c r="T26" s="232"/>
      <c r="U26" s="232"/>
      <c r="V26" s="232"/>
      <c r="W26" s="232"/>
      <c r="X26" s="232"/>
      <c r="Y26" s="233"/>
      <c r="Z26" s="32">
        <v>12</v>
      </c>
      <c r="AA26" s="33">
        <v>1</v>
      </c>
      <c r="AB26" s="183">
        <f t="shared" si="0"/>
        <v>0.005555555555555536</v>
      </c>
      <c r="AC26" s="4"/>
    </row>
    <row r="27" spans="1:28" ht="18" customHeight="1">
      <c r="A27" s="129"/>
      <c r="B27" s="28">
        <v>53</v>
      </c>
      <c r="C27" s="29"/>
      <c r="D27" s="30">
        <v>1</v>
      </c>
      <c r="E27" s="26">
        <v>118</v>
      </c>
      <c r="F27" s="30">
        <v>0</v>
      </c>
      <c r="G27" s="42">
        <v>70.7</v>
      </c>
      <c r="H27" s="137">
        <v>0.7597222222222223</v>
      </c>
      <c r="I27" s="227">
        <v>0.7722222222222223</v>
      </c>
      <c r="J27" s="228"/>
      <c r="K27" s="16" t="s">
        <v>115</v>
      </c>
      <c r="L27" s="229">
        <v>5000</v>
      </c>
      <c r="M27" s="230"/>
      <c r="N27" s="17">
        <v>140</v>
      </c>
      <c r="O27" s="37"/>
      <c r="P27" s="548" t="s">
        <v>128</v>
      </c>
      <c r="Q27" s="549"/>
      <c r="R27" s="549"/>
      <c r="S27" s="549"/>
      <c r="T27" s="549"/>
      <c r="U27" s="549"/>
      <c r="V27" s="549"/>
      <c r="W27" s="549"/>
      <c r="X27" s="549"/>
      <c r="Y27" s="550"/>
      <c r="Z27" s="32">
        <v>11</v>
      </c>
      <c r="AA27" s="33">
        <v>1</v>
      </c>
      <c r="AB27" s="183">
        <f t="shared" si="0"/>
        <v>0.012499999999999956</v>
      </c>
    </row>
    <row r="28" spans="1:28" ht="18" customHeight="1">
      <c r="A28" s="129"/>
      <c r="B28" s="28">
        <v>52</v>
      </c>
      <c r="C28" s="29"/>
      <c r="D28" s="30">
        <v>118</v>
      </c>
      <c r="E28" s="26">
        <v>1</v>
      </c>
      <c r="F28" s="30">
        <v>70.7</v>
      </c>
      <c r="G28" s="42">
        <v>0</v>
      </c>
      <c r="H28" s="137">
        <v>0.7805555555555556</v>
      </c>
      <c r="I28" s="227">
        <v>0.7923611111111111</v>
      </c>
      <c r="J28" s="228"/>
      <c r="K28" s="16" t="s">
        <v>114</v>
      </c>
      <c r="L28" s="229">
        <v>4900</v>
      </c>
      <c r="M28" s="230"/>
      <c r="N28" s="17">
        <v>138</v>
      </c>
      <c r="O28" s="37"/>
      <c r="P28" s="231"/>
      <c r="Q28" s="232"/>
      <c r="R28" s="232"/>
      <c r="S28" s="232"/>
      <c r="T28" s="232"/>
      <c r="U28" s="232"/>
      <c r="V28" s="232"/>
      <c r="W28" s="232"/>
      <c r="X28" s="232"/>
      <c r="Y28" s="233"/>
      <c r="Z28" s="32">
        <v>10</v>
      </c>
      <c r="AA28" s="33">
        <v>1</v>
      </c>
      <c r="AB28" s="183">
        <f t="shared" si="0"/>
        <v>0.011805555555555514</v>
      </c>
    </row>
    <row r="29" spans="1:28" ht="18" customHeight="1">
      <c r="A29" s="129"/>
      <c r="B29" s="28">
        <v>51</v>
      </c>
      <c r="C29" s="29"/>
      <c r="D29" s="30">
        <v>1</v>
      </c>
      <c r="E29" s="26">
        <v>118</v>
      </c>
      <c r="F29" s="30">
        <v>0</v>
      </c>
      <c r="G29" s="42">
        <v>70.7</v>
      </c>
      <c r="H29" s="137">
        <v>0.7944444444444444</v>
      </c>
      <c r="I29" s="227">
        <v>0.8069444444444445</v>
      </c>
      <c r="J29" s="228"/>
      <c r="K29" s="16" t="s">
        <v>115</v>
      </c>
      <c r="L29" s="229">
        <v>4900</v>
      </c>
      <c r="M29" s="230"/>
      <c r="N29" s="17">
        <v>135</v>
      </c>
      <c r="O29" s="37"/>
      <c r="P29" s="231"/>
      <c r="Q29" s="232"/>
      <c r="R29" s="232"/>
      <c r="S29" s="232"/>
      <c r="T29" s="232"/>
      <c r="U29" s="232"/>
      <c r="V29" s="232"/>
      <c r="W29" s="232"/>
      <c r="X29" s="232"/>
      <c r="Y29" s="233"/>
      <c r="Z29" s="32">
        <v>10</v>
      </c>
      <c r="AA29" s="33">
        <v>1</v>
      </c>
      <c r="AB29" s="183">
        <f t="shared" si="0"/>
        <v>0.012500000000000067</v>
      </c>
    </row>
    <row r="30" spans="1:28" ht="18" customHeight="1">
      <c r="A30" s="129"/>
      <c r="B30" s="28">
        <v>50</v>
      </c>
      <c r="C30" s="29"/>
      <c r="D30" s="30">
        <v>121</v>
      </c>
      <c r="E30" s="26">
        <v>1</v>
      </c>
      <c r="F30" s="30">
        <v>72.5</v>
      </c>
      <c r="G30" s="42">
        <v>0</v>
      </c>
      <c r="H30" s="137">
        <v>0.8083333333333332</v>
      </c>
      <c r="I30" s="227">
        <v>0.8208333333333333</v>
      </c>
      <c r="J30" s="228"/>
      <c r="K30" s="16" t="s">
        <v>114</v>
      </c>
      <c r="L30" s="229">
        <v>5050</v>
      </c>
      <c r="M30" s="230"/>
      <c r="N30" s="17">
        <v>135</v>
      </c>
      <c r="O30" s="37"/>
      <c r="P30" s="231"/>
      <c r="Q30" s="232"/>
      <c r="R30" s="232"/>
      <c r="S30" s="232"/>
      <c r="T30" s="232"/>
      <c r="U30" s="232"/>
      <c r="V30" s="232"/>
      <c r="W30" s="232"/>
      <c r="X30" s="232"/>
      <c r="Y30" s="233"/>
      <c r="Z30" s="32">
        <v>10</v>
      </c>
      <c r="AA30" s="33">
        <v>1</v>
      </c>
      <c r="AB30" s="183">
        <f t="shared" si="0"/>
        <v>0.012500000000000067</v>
      </c>
    </row>
    <row r="31" spans="1:28" ht="18" customHeight="1">
      <c r="A31" s="129"/>
      <c r="B31" s="28">
        <v>49</v>
      </c>
      <c r="C31" s="29"/>
      <c r="D31" s="30">
        <v>1</v>
      </c>
      <c r="E31" s="26">
        <v>121</v>
      </c>
      <c r="F31" s="30">
        <v>0</v>
      </c>
      <c r="G31" s="42">
        <v>72.5</v>
      </c>
      <c r="H31" s="137">
        <v>0.8229166666666666</v>
      </c>
      <c r="I31" s="227">
        <v>0.8354166666666667</v>
      </c>
      <c r="J31" s="228"/>
      <c r="K31" s="16" t="s">
        <v>115</v>
      </c>
      <c r="L31" s="229">
        <v>5050</v>
      </c>
      <c r="M31" s="230"/>
      <c r="N31" s="17">
        <v>140</v>
      </c>
      <c r="O31" s="37"/>
      <c r="P31" s="231"/>
      <c r="Q31" s="232"/>
      <c r="R31" s="232"/>
      <c r="S31" s="232"/>
      <c r="T31" s="232"/>
      <c r="U31" s="232"/>
      <c r="V31" s="232"/>
      <c r="W31" s="232"/>
      <c r="X31" s="232"/>
      <c r="Y31" s="233"/>
      <c r="Z31" s="32">
        <v>10</v>
      </c>
      <c r="AA31" s="33">
        <v>1</v>
      </c>
      <c r="AB31" s="183">
        <f t="shared" si="0"/>
        <v>0.012500000000000067</v>
      </c>
    </row>
    <row r="32" spans="1:28" ht="18" customHeight="1">
      <c r="A32" s="129"/>
      <c r="B32" s="28">
        <v>48</v>
      </c>
      <c r="C32" s="29"/>
      <c r="D32" s="30">
        <v>121</v>
      </c>
      <c r="E32" s="26">
        <v>1</v>
      </c>
      <c r="F32" s="30">
        <v>72.5</v>
      </c>
      <c r="G32" s="42">
        <v>0</v>
      </c>
      <c r="H32" s="137">
        <v>0.8368055555555555</v>
      </c>
      <c r="I32" s="227">
        <v>0.85</v>
      </c>
      <c r="J32" s="228"/>
      <c r="K32" s="16" t="s">
        <v>114</v>
      </c>
      <c r="L32" s="229">
        <v>5050</v>
      </c>
      <c r="M32" s="230"/>
      <c r="N32" s="17">
        <v>136</v>
      </c>
      <c r="O32" s="37"/>
      <c r="P32" s="231"/>
      <c r="Q32" s="232"/>
      <c r="R32" s="232"/>
      <c r="S32" s="232"/>
      <c r="T32" s="232"/>
      <c r="U32" s="232"/>
      <c r="V32" s="232"/>
      <c r="W32" s="232"/>
      <c r="X32" s="232"/>
      <c r="Y32" s="233"/>
      <c r="Z32" s="32">
        <v>10</v>
      </c>
      <c r="AA32" s="33">
        <v>1</v>
      </c>
      <c r="AB32" s="183">
        <f t="shared" si="0"/>
        <v>0.013194444444444509</v>
      </c>
    </row>
    <row r="33" spans="1:28" ht="18" customHeight="1">
      <c r="A33" s="129"/>
      <c r="B33" s="28">
        <v>47</v>
      </c>
      <c r="C33" s="29"/>
      <c r="D33" s="30">
        <v>1</v>
      </c>
      <c r="E33" s="26">
        <v>121</v>
      </c>
      <c r="F33" s="30">
        <v>0</v>
      </c>
      <c r="G33" s="42">
        <v>72.5</v>
      </c>
      <c r="H33" s="137">
        <v>0.8513888888888889</v>
      </c>
      <c r="I33" s="227">
        <v>0.8638888888888889</v>
      </c>
      <c r="J33" s="228"/>
      <c r="K33" s="16" t="s">
        <v>115</v>
      </c>
      <c r="L33" s="229">
        <v>5050</v>
      </c>
      <c r="M33" s="230"/>
      <c r="N33" s="17">
        <v>140</v>
      </c>
      <c r="O33" s="37"/>
      <c r="P33" s="231"/>
      <c r="Q33" s="232"/>
      <c r="R33" s="232"/>
      <c r="S33" s="232"/>
      <c r="T33" s="232"/>
      <c r="U33" s="232"/>
      <c r="V33" s="232"/>
      <c r="W33" s="232"/>
      <c r="X33" s="232"/>
      <c r="Y33" s="233"/>
      <c r="Z33" s="32">
        <v>10</v>
      </c>
      <c r="AA33" s="33">
        <v>1</v>
      </c>
      <c r="AB33" s="183">
        <f t="shared" si="0"/>
        <v>0.012500000000000067</v>
      </c>
    </row>
    <row r="34" spans="1:28" ht="18" customHeight="1">
      <c r="A34" s="129"/>
      <c r="B34" s="28">
        <v>46</v>
      </c>
      <c r="C34" s="29"/>
      <c r="D34" s="30">
        <v>121</v>
      </c>
      <c r="E34" s="26">
        <v>1</v>
      </c>
      <c r="F34" s="30">
        <v>72.5</v>
      </c>
      <c r="G34" s="42">
        <v>0</v>
      </c>
      <c r="H34" s="137">
        <v>0.8659722222222223</v>
      </c>
      <c r="I34" s="227">
        <v>0.8777777777777778</v>
      </c>
      <c r="J34" s="228"/>
      <c r="K34" s="16" t="s">
        <v>114</v>
      </c>
      <c r="L34" s="229">
        <v>5050</v>
      </c>
      <c r="M34" s="230"/>
      <c r="N34" s="17">
        <v>134</v>
      </c>
      <c r="O34" s="37"/>
      <c r="P34" s="231"/>
      <c r="Q34" s="232"/>
      <c r="R34" s="232"/>
      <c r="S34" s="232"/>
      <c r="T34" s="232"/>
      <c r="U34" s="232"/>
      <c r="V34" s="232"/>
      <c r="W34" s="232"/>
      <c r="X34" s="232"/>
      <c r="Y34" s="233"/>
      <c r="Z34" s="32">
        <v>10</v>
      </c>
      <c r="AA34" s="33">
        <v>1</v>
      </c>
      <c r="AB34" s="183">
        <f t="shared" si="0"/>
        <v>0.011805555555555514</v>
      </c>
    </row>
    <row r="35" spans="1:28" ht="18" customHeight="1">
      <c r="A35" s="129"/>
      <c r="B35" s="28">
        <v>45</v>
      </c>
      <c r="C35" s="29"/>
      <c r="D35" s="30">
        <v>1</v>
      </c>
      <c r="E35" s="26">
        <v>121</v>
      </c>
      <c r="F35" s="30">
        <v>0</v>
      </c>
      <c r="G35" s="42">
        <v>72.5</v>
      </c>
      <c r="H35" s="137">
        <v>0.8798611111111111</v>
      </c>
      <c r="I35" s="227">
        <v>0.8923611111111112</v>
      </c>
      <c r="J35" s="228"/>
      <c r="K35" s="16" t="s">
        <v>115</v>
      </c>
      <c r="L35" s="229">
        <v>5050</v>
      </c>
      <c r="M35" s="230"/>
      <c r="N35" s="17">
        <v>140</v>
      </c>
      <c r="O35" s="37"/>
      <c r="P35" s="231"/>
      <c r="Q35" s="232"/>
      <c r="R35" s="232"/>
      <c r="S35" s="232"/>
      <c r="T35" s="232"/>
      <c r="U35" s="232"/>
      <c r="V35" s="232"/>
      <c r="W35" s="232"/>
      <c r="X35" s="232"/>
      <c r="Y35" s="233"/>
      <c r="Z35" s="32">
        <v>9</v>
      </c>
      <c r="AA35" s="33">
        <v>1</v>
      </c>
      <c r="AB35" s="183">
        <f t="shared" si="0"/>
        <v>0.012500000000000067</v>
      </c>
    </row>
    <row r="36" spans="1:28" ht="18" customHeight="1">
      <c r="A36" s="129"/>
      <c r="B36" s="28">
        <v>44</v>
      </c>
      <c r="C36" s="29"/>
      <c r="D36" s="143">
        <v>118</v>
      </c>
      <c r="E36" s="144">
        <v>1</v>
      </c>
      <c r="F36" s="143">
        <v>70.7</v>
      </c>
      <c r="G36" s="145">
        <v>0</v>
      </c>
      <c r="H36" s="146">
        <v>0.8944444444444444</v>
      </c>
      <c r="I36" s="227">
        <v>0.90625</v>
      </c>
      <c r="J36" s="228"/>
      <c r="K36" s="67" t="s">
        <v>114</v>
      </c>
      <c r="L36" s="229">
        <v>5100</v>
      </c>
      <c r="M36" s="230"/>
      <c r="N36" s="147">
        <v>133</v>
      </c>
      <c r="O36" s="37"/>
      <c r="P36" s="231"/>
      <c r="Q36" s="232"/>
      <c r="R36" s="232"/>
      <c r="S36" s="232"/>
      <c r="T36" s="232"/>
      <c r="U36" s="232"/>
      <c r="V36" s="232"/>
      <c r="W36" s="232"/>
      <c r="X36" s="232"/>
      <c r="Y36" s="233"/>
      <c r="Z36" s="32">
        <v>10</v>
      </c>
      <c r="AA36" s="33">
        <v>1</v>
      </c>
      <c r="AB36" s="185">
        <f t="shared" si="0"/>
        <v>0.011805555555555625</v>
      </c>
    </row>
    <row r="37" spans="1:28" ht="18" customHeight="1">
      <c r="A37" s="186" t="s">
        <v>121</v>
      </c>
      <c r="B37" s="187">
        <v>2</v>
      </c>
      <c r="C37" s="188"/>
      <c r="D37" s="189">
        <v>21</v>
      </c>
      <c r="E37" s="190">
        <v>37</v>
      </c>
      <c r="F37" s="189">
        <v>12.1</v>
      </c>
      <c r="G37" s="191">
        <v>21.7</v>
      </c>
      <c r="H37" s="192">
        <v>0.9152777777777777</v>
      </c>
      <c r="I37" s="234">
        <v>0.9173611111111111</v>
      </c>
      <c r="J37" s="235"/>
      <c r="K37" s="193" t="s">
        <v>123</v>
      </c>
      <c r="L37" s="236">
        <v>4850</v>
      </c>
      <c r="M37" s="237"/>
      <c r="N37" s="194">
        <v>140</v>
      </c>
      <c r="O37" s="195"/>
      <c r="P37" s="238" t="s">
        <v>120</v>
      </c>
      <c r="Q37" s="239"/>
      <c r="R37" s="239"/>
      <c r="S37" s="239"/>
      <c r="T37" s="239"/>
      <c r="U37" s="239"/>
      <c r="V37" s="239"/>
      <c r="W37" s="239"/>
      <c r="X37" s="239"/>
      <c r="Y37" s="240"/>
      <c r="Z37" s="196">
        <v>11</v>
      </c>
      <c r="AA37" s="197">
        <v>1</v>
      </c>
      <c r="AB37" s="185">
        <f aca="true" t="shared" si="1" ref="AB37:AB63">IF(H37="",0,IF(I37="",0,I37-H37))</f>
        <v>0.002083333333333326</v>
      </c>
    </row>
    <row r="38" spans="1:28" ht="18" customHeight="1">
      <c r="A38" s="186"/>
      <c r="B38" s="187"/>
      <c r="C38" s="188"/>
      <c r="D38" s="189"/>
      <c r="E38" s="190"/>
      <c r="F38" s="189"/>
      <c r="G38" s="191"/>
      <c r="H38" s="192">
        <v>0.9180555555555556</v>
      </c>
      <c r="I38" s="234"/>
      <c r="J38" s="235"/>
      <c r="K38" s="193"/>
      <c r="L38" s="236"/>
      <c r="M38" s="237"/>
      <c r="N38" s="194"/>
      <c r="O38" s="195"/>
      <c r="P38" s="238" t="s">
        <v>122</v>
      </c>
      <c r="Q38" s="239"/>
      <c r="R38" s="239"/>
      <c r="S38" s="239"/>
      <c r="T38" s="239"/>
      <c r="U38" s="239"/>
      <c r="V38" s="239"/>
      <c r="W38" s="239"/>
      <c r="X38" s="239"/>
      <c r="Y38" s="240"/>
      <c r="Z38" s="196">
        <v>11</v>
      </c>
      <c r="AA38" s="197">
        <v>1</v>
      </c>
      <c r="AB38" s="183">
        <f t="shared" si="1"/>
        <v>0</v>
      </c>
    </row>
    <row r="39" spans="1:28" ht="18" customHeight="1">
      <c r="A39" s="129"/>
      <c r="B39" s="28"/>
      <c r="C39" s="29"/>
      <c r="D39" s="143"/>
      <c r="E39" s="144"/>
      <c r="F39" s="143"/>
      <c r="G39" s="145"/>
      <c r="H39" s="146">
        <v>0.9263888888888889</v>
      </c>
      <c r="I39" s="227">
        <v>0.9298611111111111</v>
      </c>
      <c r="J39" s="228"/>
      <c r="K39" s="67" t="s">
        <v>47</v>
      </c>
      <c r="L39" s="229"/>
      <c r="M39" s="230"/>
      <c r="N39" s="147"/>
      <c r="O39" s="37"/>
      <c r="P39" s="231" t="s">
        <v>117</v>
      </c>
      <c r="Q39" s="232"/>
      <c r="R39" s="232"/>
      <c r="S39" s="232"/>
      <c r="T39" s="232"/>
      <c r="U39" s="232"/>
      <c r="V39" s="232"/>
      <c r="W39" s="232"/>
      <c r="X39" s="232"/>
      <c r="Y39" s="233"/>
      <c r="Z39" s="32">
        <v>12</v>
      </c>
      <c r="AA39" s="33">
        <v>1</v>
      </c>
      <c r="AB39" s="183">
        <f t="shared" si="1"/>
        <v>0.00347222222222221</v>
      </c>
    </row>
    <row r="40" spans="1:28" ht="18" customHeight="1">
      <c r="A40" s="129"/>
      <c r="B40" s="28"/>
      <c r="C40" s="29"/>
      <c r="D40" s="143"/>
      <c r="E40" s="144"/>
      <c r="F40" s="143"/>
      <c r="G40" s="145"/>
      <c r="H40" s="146"/>
      <c r="I40" s="227"/>
      <c r="J40" s="228"/>
      <c r="K40" s="67" t="s">
        <v>47</v>
      </c>
      <c r="L40" s="229"/>
      <c r="M40" s="230"/>
      <c r="N40" s="147"/>
      <c r="O40" s="37"/>
      <c r="P40" s="231"/>
      <c r="Q40" s="232"/>
      <c r="R40" s="232"/>
      <c r="S40" s="232"/>
      <c r="T40" s="232"/>
      <c r="U40" s="232"/>
      <c r="V40" s="232"/>
      <c r="W40" s="232"/>
      <c r="X40" s="232"/>
      <c r="Y40" s="233"/>
      <c r="Z40" s="32"/>
      <c r="AA40" s="33"/>
      <c r="AB40" s="183">
        <f t="shared" si="1"/>
        <v>0</v>
      </c>
    </row>
    <row r="41" spans="1:28" ht="18" customHeight="1">
      <c r="A41" s="129"/>
      <c r="B41" s="28"/>
      <c r="C41" s="29"/>
      <c r="D41" s="143"/>
      <c r="E41" s="144"/>
      <c r="F41" s="143"/>
      <c r="G41" s="145"/>
      <c r="H41" s="146"/>
      <c r="I41" s="227"/>
      <c r="J41" s="228"/>
      <c r="K41" s="67" t="s">
        <v>47</v>
      </c>
      <c r="L41" s="229"/>
      <c r="M41" s="230"/>
      <c r="N41" s="147"/>
      <c r="O41" s="37"/>
      <c r="P41" s="231"/>
      <c r="Q41" s="232"/>
      <c r="R41" s="232"/>
      <c r="S41" s="232"/>
      <c r="T41" s="232"/>
      <c r="U41" s="232"/>
      <c r="V41" s="232"/>
      <c r="W41" s="232"/>
      <c r="X41" s="232"/>
      <c r="Y41" s="233"/>
      <c r="Z41" s="32"/>
      <c r="AA41" s="33"/>
      <c r="AB41" s="183">
        <f t="shared" si="1"/>
        <v>0</v>
      </c>
    </row>
    <row r="42" spans="1:28" ht="18" customHeight="1">
      <c r="A42" s="129"/>
      <c r="B42" s="28"/>
      <c r="C42" s="29"/>
      <c r="D42" s="143"/>
      <c r="E42" s="144"/>
      <c r="F42" s="143"/>
      <c r="G42" s="145"/>
      <c r="H42" s="146"/>
      <c r="I42" s="227"/>
      <c r="J42" s="228"/>
      <c r="K42" s="67" t="s">
        <v>47</v>
      </c>
      <c r="L42" s="229"/>
      <c r="M42" s="230"/>
      <c r="N42" s="147"/>
      <c r="O42" s="37"/>
      <c r="P42" s="231"/>
      <c r="Q42" s="232"/>
      <c r="R42" s="232"/>
      <c r="S42" s="232"/>
      <c r="T42" s="232"/>
      <c r="U42" s="232"/>
      <c r="V42" s="232"/>
      <c r="W42" s="232"/>
      <c r="X42" s="232"/>
      <c r="Y42" s="233"/>
      <c r="Z42" s="32"/>
      <c r="AA42" s="33"/>
      <c r="AB42" s="183">
        <f t="shared" si="1"/>
        <v>0</v>
      </c>
    </row>
    <row r="43" spans="1:28" ht="18" customHeight="1">
      <c r="A43" s="129"/>
      <c r="B43" s="28"/>
      <c r="C43" s="29"/>
      <c r="D43" s="143"/>
      <c r="E43" s="144"/>
      <c r="F43" s="143"/>
      <c r="G43" s="145"/>
      <c r="H43" s="146"/>
      <c r="I43" s="227"/>
      <c r="J43" s="228"/>
      <c r="K43" s="67" t="s">
        <v>47</v>
      </c>
      <c r="L43" s="229"/>
      <c r="M43" s="230"/>
      <c r="N43" s="147"/>
      <c r="O43" s="37"/>
      <c r="P43" s="231"/>
      <c r="Q43" s="232"/>
      <c r="R43" s="232"/>
      <c r="S43" s="232"/>
      <c r="T43" s="232"/>
      <c r="U43" s="232"/>
      <c r="V43" s="232"/>
      <c r="W43" s="232"/>
      <c r="X43" s="232"/>
      <c r="Y43" s="233"/>
      <c r="Z43" s="32"/>
      <c r="AA43" s="33"/>
      <c r="AB43" s="183">
        <f t="shared" si="1"/>
        <v>0</v>
      </c>
    </row>
    <row r="44" spans="1:28" ht="18" customHeight="1">
      <c r="A44" s="129"/>
      <c r="B44" s="28"/>
      <c r="C44" s="29"/>
      <c r="D44" s="143"/>
      <c r="E44" s="144"/>
      <c r="F44" s="143"/>
      <c r="G44" s="145"/>
      <c r="H44" s="146"/>
      <c r="I44" s="227"/>
      <c r="J44" s="228"/>
      <c r="K44" s="67" t="s">
        <v>47</v>
      </c>
      <c r="L44" s="229"/>
      <c r="M44" s="230"/>
      <c r="N44" s="147"/>
      <c r="O44" s="37"/>
      <c r="P44" s="231"/>
      <c r="Q44" s="232"/>
      <c r="R44" s="232"/>
      <c r="S44" s="232"/>
      <c r="T44" s="232"/>
      <c r="U44" s="232"/>
      <c r="V44" s="232"/>
      <c r="W44" s="232"/>
      <c r="X44" s="232"/>
      <c r="Y44" s="233"/>
      <c r="Z44" s="32"/>
      <c r="AA44" s="33"/>
      <c r="AB44" s="183">
        <f t="shared" si="1"/>
        <v>0</v>
      </c>
    </row>
    <row r="45" spans="1:28" ht="18" customHeight="1">
      <c r="A45" s="129"/>
      <c r="B45" s="28"/>
      <c r="C45" s="29"/>
      <c r="D45" s="143"/>
      <c r="E45" s="144"/>
      <c r="F45" s="143"/>
      <c r="G45" s="145"/>
      <c r="H45" s="146"/>
      <c r="I45" s="227"/>
      <c r="J45" s="228"/>
      <c r="K45" s="67" t="s">
        <v>47</v>
      </c>
      <c r="L45" s="229"/>
      <c r="M45" s="230"/>
      <c r="N45" s="147"/>
      <c r="O45" s="37"/>
      <c r="P45" s="231"/>
      <c r="Q45" s="232"/>
      <c r="R45" s="232"/>
      <c r="S45" s="232"/>
      <c r="T45" s="232"/>
      <c r="U45" s="232"/>
      <c r="V45" s="232"/>
      <c r="W45" s="232"/>
      <c r="X45" s="232"/>
      <c r="Y45" s="233"/>
      <c r="Z45" s="32"/>
      <c r="AA45" s="33"/>
      <c r="AB45" s="183">
        <f t="shared" si="1"/>
        <v>0</v>
      </c>
    </row>
    <row r="46" spans="1:28" ht="18" customHeight="1">
      <c r="A46" s="129"/>
      <c r="B46" s="28"/>
      <c r="C46" s="29"/>
      <c r="D46" s="143"/>
      <c r="E46" s="144"/>
      <c r="F46" s="143"/>
      <c r="G46" s="145"/>
      <c r="H46" s="146"/>
      <c r="I46" s="227"/>
      <c r="J46" s="228"/>
      <c r="K46" s="67" t="s">
        <v>47</v>
      </c>
      <c r="L46" s="229"/>
      <c r="M46" s="230"/>
      <c r="N46" s="147"/>
      <c r="O46" s="37"/>
      <c r="P46" s="231"/>
      <c r="Q46" s="232"/>
      <c r="R46" s="232"/>
      <c r="S46" s="232"/>
      <c r="T46" s="232"/>
      <c r="U46" s="232"/>
      <c r="V46" s="232"/>
      <c r="W46" s="232"/>
      <c r="X46" s="232"/>
      <c r="Y46" s="233"/>
      <c r="Z46" s="32"/>
      <c r="AA46" s="33"/>
      <c r="AB46" s="183">
        <f t="shared" si="1"/>
        <v>0</v>
      </c>
    </row>
    <row r="47" spans="1:28" ht="18" customHeight="1">
      <c r="A47" s="129"/>
      <c r="B47" s="28"/>
      <c r="C47" s="29"/>
      <c r="D47" s="143"/>
      <c r="E47" s="144"/>
      <c r="F47" s="143"/>
      <c r="G47" s="145"/>
      <c r="H47" s="146"/>
      <c r="I47" s="227"/>
      <c r="J47" s="228"/>
      <c r="K47" s="67" t="s">
        <v>47</v>
      </c>
      <c r="L47" s="229"/>
      <c r="M47" s="230"/>
      <c r="N47" s="147"/>
      <c r="O47" s="37"/>
      <c r="P47" s="231"/>
      <c r="Q47" s="232"/>
      <c r="R47" s="232"/>
      <c r="S47" s="232"/>
      <c r="T47" s="232"/>
      <c r="U47" s="232"/>
      <c r="V47" s="232"/>
      <c r="W47" s="232"/>
      <c r="X47" s="232"/>
      <c r="Y47" s="233"/>
      <c r="Z47" s="32"/>
      <c r="AA47" s="33"/>
      <c r="AB47" s="183">
        <f t="shared" si="1"/>
        <v>0</v>
      </c>
    </row>
    <row r="48" spans="1:28" ht="18" customHeight="1">
      <c r="A48" s="129"/>
      <c r="B48" s="28"/>
      <c r="C48" s="29"/>
      <c r="D48" s="143"/>
      <c r="E48" s="144"/>
      <c r="F48" s="143"/>
      <c r="G48" s="145"/>
      <c r="H48" s="146"/>
      <c r="I48" s="227"/>
      <c r="J48" s="228"/>
      <c r="K48" s="67" t="s">
        <v>47</v>
      </c>
      <c r="L48" s="229"/>
      <c r="M48" s="230"/>
      <c r="N48" s="147"/>
      <c r="O48" s="37"/>
      <c r="P48" s="231"/>
      <c r="Q48" s="232"/>
      <c r="R48" s="232"/>
      <c r="S48" s="232"/>
      <c r="T48" s="232"/>
      <c r="U48" s="232"/>
      <c r="V48" s="232"/>
      <c r="W48" s="232"/>
      <c r="X48" s="232"/>
      <c r="Y48" s="233"/>
      <c r="Z48" s="32"/>
      <c r="AA48" s="33"/>
      <c r="AB48" s="183">
        <f t="shared" si="1"/>
        <v>0</v>
      </c>
    </row>
    <row r="49" spans="1:28" ht="18" customHeight="1">
      <c r="A49" s="129"/>
      <c r="B49" s="28"/>
      <c r="C49" s="29"/>
      <c r="D49" s="143"/>
      <c r="E49" s="144"/>
      <c r="F49" s="143"/>
      <c r="G49" s="145"/>
      <c r="H49" s="146"/>
      <c r="I49" s="227"/>
      <c r="J49" s="228"/>
      <c r="K49" s="67" t="s">
        <v>47</v>
      </c>
      <c r="L49" s="229"/>
      <c r="M49" s="230"/>
      <c r="N49" s="147"/>
      <c r="O49" s="37"/>
      <c r="P49" s="231"/>
      <c r="Q49" s="232"/>
      <c r="R49" s="232"/>
      <c r="S49" s="232"/>
      <c r="T49" s="232"/>
      <c r="U49" s="232"/>
      <c r="V49" s="232"/>
      <c r="W49" s="232"/>
      <c r="X49" s="232"/>
      <c r="Y49" s="233"/>
      <c r="Z49" s="32"/>
      <c r="AA49" s="33"/>
      <c r="AB49" s="183">
        <f t="shared" si="1"/>
        <v>0</v>
      </c>
    </row>
    <row r="50" spans="1:28" ht="18" customHeight="1">
      <c r="A50" s="129"/>
      <c r="B50" s="28"/>
      <c r="C50" s="29"/>
      <c r="D50" s="143"/>
      <c r="E50" s="144"/>
      <c r="F50" s="143"/>
      <c r="G50" s="145"/>
      <c r="H50" s="146"/>
      <c r="I50" s="227"/>
      <c r="J50" s="228"/>
      <c r="K50" s="67" t="s">
        <v>47</v>
      </c>
      <c r="L50" s="229"/>
      <c r="M50" s="230"/>
      <c r="N50" s="147"/>
      <c r="O50" s="37"/>
      <c r="P50" s="231"/>
      <c r="Q50" s="232"/>
      <c r="R50" s="232"/>
      <c r="S50" s="232"/>
      <c r="T50" s="232"/>
      <c r="U50" s="232"/>
      <c r="V50" s="232"/>
      <c r="W50" s="232"/>
      <c r="X50" s="232"/>
      <c r="Y50" s="233"/>
      <c r="Z50" s="32"/>
      <c r="AA50" s="33"/>
      <c r="AB50" s="183">
        <f t="shared" si="1"/>
        <v>0</v>
      </c>
    </row>
    <row r="51" spans="1:28" ht="18" customHeight="1">
      <c r="A51" s="129"/>
      <c r="B51" s="28"/>
      <c r="C51" s="29"/>
      <c r="D51" s="143"/>
      <c r="E51" s="144"/>
      <c r="F51" s="143"/>
      <c r="G51" s="145"/>
      <c r="H51" s="146"/>
      <c r="I51" s="227"/>
      <c r="J51" s="228"/>
      <c r="K51" s="67" t="s">
        <v>47</v>
      </c>
      <c r="L51" s="229"/>
      <c r="M51" s="230"/>
      <c r="N51" s="147"/>
      <c r="O51" s="37"/>
      <c r="P51" s="231"/>
      <c r="Q51" s="232"/>
      <c r="R51" s="232"/>
      <c r="S51" s="232"/>
      <c r="T51" s="232"/>
      <c r="U51" s="232"/>
      <c r="V51" s="232"/>
      <c r="W51" s="232"/>
      <c r="X51" s="232"/>
      <c r="Y51" s="233"/>
      <c r="Z51" s="32"/>
      <c r="AA51" s="33"/>
      <c r="AB51" s="183">
        <f t="shared" si="1"/>
        <v>0</v>
      </c>
    </row>
    <row r="52" spans="1:28" ht="18" customHeight="1">
      <c r="A52" s="129"/>
      <c r="B52" s="28"/>
      <c r="C52" s="29"/>
      <c r="D52" s="143"/>
      <c r="E52" s="144"/>
      <c r="F52" s="143"/>
      <c r="G52" s="145"/>
      <c r="H52" s="146"/>
      <c r="I52" s="227"/>
      <c r="J52" s="228"/>
      <c r="K52" s="67" t="s">
        <v>47</v>
      </c>
      <c r="L52" s="229"/>
      <c r="M52" s="230"/>
      <c r="N52" s="147"/>
      <c r="O52" s="37"/>
      <c r="P52" s="231"/>
      <c r="Q52" s="232"/>
      <c r="R52" s="232"/>
      <c r="S52" s="232"/>
      <c r="T52" s="232"/>
      <c r="U52" s="232"/>
      <c r="V52" s="232"/>
      <c r="W52" s="232"/>
      <c r="X52" s="232"/>
      <c r="Y52" s="233"/>
      <c r="Z52" s="32"/>
      <c r="AA52" s="33"/>
      <c r="AB52" s="183">
        <f t="shared" si="1"/>
        <v>0</v>
      </c>
    </row>
    <row r="53" spans="1:28" ht="18" customHeight="1">
      <c r="A53" s="129"/>
      <c r="B53" s="28"/>
      <c r="C53" s="29"/>
      <c r="D53" s="143"/>
      <c r="E53" s="144"/>
      <c r="F53" s="143"/>
      <c r="G53" s="145"/>
      <c r="H53" s="146"/>
      <c r="I53" s="227"/>
      <c r="J53" s="228"/>
      <c r="K53" s="67" t="s">
        <v>47</v>
      </c>
      <c r="L53" s="229"/>
      <c r="M53" s="230"/>
      <c r="N53" s="147"/>
      <c r="O53" s="37"/>
      <c r="P53" s="231"/>
      <c r="Q53" s="232"/>
      <c r="R53" s="232"/>
      <c r="S53" s="232"/>
      <c r="T53" s="232"/>
      <c r="U53" s="232"/>
      <c r="V53" s="232"/>
      <c r="W53" s="232"/>
      <c r="X53" s="232"/>
      <c r="Y53" s="233"/>
      <c r="Z53" s="32"/>
      <c r="AA53" s="33"/>
      <c r="AB53" s="183">
        <f t="shared" si="1"/>
        <v>0</v>
      </c>
    </row>
    <row r="54" spans="1:28" ht="18" customHeight="1">
      <c r="A54" s="129"/>
      <c r="B54" s="28"/>
      <c r="C54" s="29"/>
      <c r="D54" s="143"/>
      <c r="E54" s="144"/>
      <c r="F54" s="143"/>
      <c r="G54" s="145"/>
      <c r="H54" s="146"/>
      <c r="I54" s="227"/>
      <c r="J54" s="228"/>
      <c r="K54" s="67" t="s">
        <v>47</v>
      </c>
      <c r="L54" s="229"/>
      <c r="M54" s="230"/>
      <c r="N54" s="147"/>
      <c r="O54" s="37"/>
      <c r="P54" s="231"/>
      <c r="Q54" s="232"/>
      <c r="R54" s="232"/>
      <c r="S54" s="232"/>
      <c r="T54" s="232"/>
      <c r="U54" s="232"/>
      <c r="V54" s="232"/>
      <c r="W54" s="232"/>
      <c r="X54" s="232"/>
      <c r="Y54" s="233"/>
      <c r="Z54" s="32"/>
      <c r="AA54" s="33"/>
      <c r="AB54" s="183">
        <f t="shared" si="1"/>
        <v>0</v>
      </c>
    </row>
    <row r="55" spans="1:28" ht="18" customHeight="1">
      <c r="A55" s="129"/>
      <c r="B55" s="28"/>
      <c r="C55" s="29"/>
      <c r="D55" s="143"/>
      <c r="E55" s="144"/>
      <c r="F55" s="143"/>
      <c r="G55" s="145"/>
      <c r="H55" s="146"/>
      <c r="I55" s="227"/>
      <c r="J55" s="228"/>
      <c r="K55" s="67" t="s">
        <v>47</v>
      </c>
      <c r="L55" s="229"/>
      <c r="M55" s="230"/>
      <c r="N55" s="147"/>
      <c r="O55" s="37"/>
      <c r="P55" s="231"/>
      <c r="Q55" s="232"/>
      <c r="R55" s="232"/>
      <c r="S55" s="232"/>
      <c r="T55" s="232"/>
      <c r="U55" s="232"/>
      <c r="V55" s="232"/>
      <c r="W55" s="232"/>
      <c r="X55" s="232"/>
      <c r="Y55" s="233"/>
      <c r="Z55" s="32"/>
      <c r="AA55" s="33"/>
      <c r="AB55" s="183">
        <f t="shared" si="1"/>
        <v>0</v>
      </c>
    </row>
    <row r="56" spans="1:28" ht="18" customHeight="1">
      <c r="A56" s="129"/>
      <c r="B56" s="28"/>
      <c r="C56" s="29"/>
      <c r="D56" s="143"/>
      <c r="E56" s="144"/>
      <c r="F56" s="143"/>
      <c r="G56" s="145"/>
      <c r="H56" s="146"/>
      <c r="I56" s="227"/>
      <c r="J56" s="228"/>
      <c r="K56" s="67" t="s">
        <v>47</v>
      </c>
      <c r="L56" s="229"/>
      <c r="M56" s="230"/>
      <c r="N56" s="147"/>
      <c r="O56" s="37"/>
      <c r="P56" s="231"/>
      <c r="Q56" s="232"/>
      <c r="R56" s="232"/>
      <c r="S56" s="232"/>
      <c r="T56" s="232"/>
      <c r="U56" s="232"/>
      <c r="V56" s="232"/>
      <c r="W56" s="232"/>
      <c r="X56" s="232"/>
      <c r="Y56" s="233"/>
      <c r="Z56" s="32"/>
      <c r="AA56" s="33"/>
      <c r="AB56" s="183">
        <f t="shared" si="1"/>
        <v>0</v>
      </c>
    </row>
    <row r="57" spans="1:28" ht="18" customHeight="1">
      <c r="A57" s="129"/>
      <c r="B57" s="28"/>
      <c r="C57" s="29"/>
      <c r="D57" s="143"/>
      <c r="E57" s="144"/>
      <c r="F57" s="143"/>
      <c r="G57" s="145"/>
      <c r="H57" s="146"/>
      <c r="I57" s="227"/>
      <c r="J57" s="228"/>
      <c r="K57" s="67" t="s">
        <v>47</v>
      </c>
      <c r="L57" s="229"/>
      <c r="M57" s="230"/>
      <c r="N57" s="147"/>
      <c r="O57" s="37"/>
      <c r="P57" s="231"/>
      <c r="Q57" s="232"/>
      <c r="R57" s="232"/>
      <c r="S57" s="232"/>
      <c r="T57" s="232"/>
      <c r="U57" s="232"/>
      <c r="V57" s="232"/>
      <c r="W57" s="232"/>
      <c r="X57" s="232"/>
      <c r="Y57" s="233"/>
      <c r="Z57" s="32"/>
      <c r="AA57" s="33"/>
      <c r="AB57" s="183">
        <f t="shared" si="1"/>
        <v>0</v>
      </c>
    </row>
    <row r="58" spans="1:28" ht="18" customHeight="1">
      <c r="A58" s="129"/>
      <c r="B58" s="28"/>
      <c r="C58" s="29"/>
      <c r="D58" s="143"/>
      <c r="E58" s="144"/>
      <c r="F58" s="143"/>
      <c r="G58" s="145"/>
      <c r="H58" s="146"/>
      <c r="I58" s="227"/>
      <c r="J58" s="228"/>
      <c r="K58" s="67" t="s">
        <v>47</v>
      </c>
      <c r="L58" s="229"/>
      <c r="M58" s="230"/>
      <c r="N58" s="147"/>
      <c r="O58" s="37"/>
      <c r="P58" s="231"/>
      <c r="Q58" s="232"/>
      <c r="R58" s="232"/>
      <c r="S58" s="232"/>
      <c r="T58" s="232"/>
      <c r="U58" s="232"/>
      <c r="V58" s="232"/>
      <c r="W58" s="232"/>
      <c r="X58" s="232"/>
      <c r="Y58" s="233"/>
      <c r="Z58" s="32"/>
      <c r="AA58" s="33"/>
      <c r="AB58" s="183">
        <f t="shared" si="1"/>
        <v>0</v>
      </c>
    </row>
    <row r="59" spans="1:28" ht="18" customHeight="1">
      <c r="A59" s="129"/>
      <c r="B59" s="28"/>
      <c r="C59" s="29"/>
      <c r="D59" s="143"/>
      <c r="E59" s="144"/>
      <c r="F59" s="143"/>
      <c r="G59" s="145"/>
      <c r="H59" s="146"/>
      <c r="I59" s="227"/>
      <c r="J59" s="228"/>
      <c r="K59" s="67" t="s">
        <v>47</v>
      </c>
      <c r="L59" s="229"/>
      <c r="M59" s="230"/>
      <c r="N59" s="147"/>
      <c r="O59" s="37"/>
      <c r="P59" s="231"/>
      <c r="Q59" s="232"/>
      <c r="R59" s="232"/>
      <c r="S59" s="232"/>
      <c r="T59" s="232"/>
      <c r="U59" s="232"/>
      <c r="V59" s="232"/>
      <c r="W59" s="232"/>
      <c r="X59" s="232"/>
      <c r="Y59" s="233"/>
      <c r="Z59" s="32"/>
      <c r="AA59" s="33"/>
      <c r="AB59" s="183">
        <f t="shared" si="1"/>
        <v>0</v>
      </c>
    </row>
    <row r="60" spans="1:28" ht="18" customHeight="1">
      <c r="A60" s="129"/>
      <c r="B60" s="28"/>
      <c r="C60" s="29"/>
      <c r="D60" s="143"/>
      <c r="E60" s="144"/>
      <c r="F60" s="143"/>
      <c r="G60" s="145"/>
      <c r="H60" s="146"/>
      <c r="I60" s="227"/>
      <c r="J60" s="228"/>
      <c r="K60" s="67" t="s">
        <v>47</v>
      </c>
      <c r="L60" s="229"/>
      <c r="M60" s="230"/>
      <c r="N60" s="147"/>
      <c r="O60" s="37"/>
      <c r="P60" s="231"/>
      <c r="Q60" s="232"/>
      <c r="R60" s="232"/>
      <c r="S60" s="232"/>
      <c r="T60" s="232"/>
      <c r="U60" s="232"/>
      <c r="V60" s="232"/>
      <c r="W60" s="232"/>
      <c r="X60" s="232"/>
      <c r="Y60" s="233"/>
      <c r="Z60" s="32"/>
      <c r="AA60" s="33"/>
      <c r="AB60" s="183">
        <f t="shared" si="1"/>
        <v>0</v>
      </c>
    </row>
    <row r="61" spans="1:28" ht="18" customHeight="1">
      <c r="A61" s="129"/>
      <c r="B61" s="28"/>
      <c r="C61" s="29"/>
      <c r="D61" s="143"/>
      <c r="E61" s="144"/>
      <c r="F61" s="143"/>
      <c r="G61" s="145"/>
      <c r="H61" s="146"/>
      <c r="I61" s="227"/>
      <c r="J61" s="228"/>
      <c r="K61" s="67" t="s">
        <v>47</v>
      </c>
      <c r="L61" s="229"/>
      <c r="M61" s="230"/>
      <c r="N61" s="147"/>
      <c r="O61" s="37"/>
      <c r="P61" s="231"/>
      <c r="Q61" s="232"/>
      <c r="R61" s="232"/>
      <c r="S61" s="232"/>
      <c r="T61" s="232"/>
      <c r="U61" s="232"/>
      <c r="V61" s="232"/>
      <c r="W61" s="232"/>
      <c r="X61" s="232"/>
      <c r="Y61" s="233"/>
      <c r="Z61" s="32"/>
      <c r="AA61" s="33"/>
      <c r="AB61" s="183">
        <f t="shared" si="1"/>
        <v>0</v>
      </c>
    </row>
    <row r="62" spans="1:28" ht="18" customHeight="1">
      <c r="A62" s="186"/>
      <c r="B62" s="187"/>
      <c r="C62" s="188"/>
      <c r="D62" s="189"/>
      <c r="E62" s="190"/>
      <c r="F62" s="189"/>
      <c r="G62" s="191"/>
      <c r="H62" s="192"/>
      <c r="I62" s="234"/>
      <c r="J62" s="235"/>
      <c r="K62" s="193" t="s">
        <v>47</v>
      </c>
      <c r="L62" s="236"/>
      <c r="M62" s="237"/>
      <c r="N62" s="194"/>
      <c r="O62" s="195"/>
      <c r="P62" s="238"/>
      <c r="Q62" s="239"/>
      <c r="R62" s="239"/>
      <c r="S62" s="239"/>
      <c r="T62" s="239"/>
      <c r="U62" s="239"/>
      <c r="V62" s="239"/>
      <c r="W62" s="239"/>
      <c r="X62" s="239"/>
      <c r="Y62" s="240"/>
      <c r="Z62" s="196"/>
      <c r="AA62" s="197"/>
      <c r="AB62" s="183">
        <f t="shared" si="1"/>
        <v>0</v>
      </c>
    </row>
    <row r="63" spans="1:28" ht="18" customHeight="1" thickBot="1">
      <c r="A63" s="208"/>
      <c r="B63" s="209"/>
      <c r="C63" s="210"/>
      <c r="D63" s="211"/>
      <c r="E63" s="212"/>
      <c r="F63" s="211"/>
      <c r="G63" s="213"/>
      <c r="H63" s="214"/>
      <c r="I63" s="220"/>
      <c r="J63" s="221"/>
      <c r="K63" s="31" t="s">
        <v>47</v>
      </c>
      <c r="L63" s="222"/>
      <c r="M63" s="223"/>
      <c r="N63" s="215"/>
      <c r="O63" s="216"/>
      <c r="P63" s="224"/>
      <c r="Q63" s="225"/>
      <c r="R63" s="225"/>
      <c r="S63" s="225"/>
      <c r="T63" s="225"/>
      <c r="U63" s="225"/>
      <c r="V63" s="225"/>
      <c r="W63" s="225"/>
      <c r="X63" s="225"/>
      <c r="Y63" s="226"/>
      <c r="Z63" s="217"/>
      <c r="AA63" s="218"/>
      <c r="AB63" s="183">
        <f t="shared" si="1"/>
        <v>0</v>
      </c>
    </row>
  </sheetData>
  <sheetProtection password="CB63" sheet="1" objects="1" scenarios="1" formatCells="0" insertHyperlinks="0"/>
  <mergeCells count="246">
    <mergeCell ref="I35:J35"/>
    <mergeCell ref="L37:M37"/>
    <mergeCell ref="I24:J24"/>
    <mergeCell ref="I25:J25"/>
    <mergeCell ref="L32:M32"/>
    <mergeCell ref="I33:J33"/>
    <mergeCell ref="L33:M33"/>
    <mergeCell ref="I36:J36"/>
    <mergeCell ref="L36:M36"/>
    <mergeCell ref="I34:J34"/>
    <mergeCell ref="L34:M34"/>
    <mergeCell ref="K13:N13"/>
    <mergeCell ref="L14:M14"/>
    <mergeCell ref="L16:M16"/>
    <mergeCell ref="I38:J38"/>
    <mergeCell ref="L38:M38"/>
    <mergeCell ref="I30:J30"/>
    <mergeCell ref="L30:M30"/>
    <mergeCell ref="I31:J31"/>
    <mergeCell ref="L31:M31"/>
    <mergeCell ref="O13:R13"/>
    <mergeCell ref="Z13:AA13"/>
    <mergeCell ref="I26:J26"/>
    <mergeCell ref="I28:J28"/>
    <mergeCell ref="L28:M28"/>
    <mergeCell ref="L26:M26"/>
    <mergeCell ref="I21:J21"/>
    <mergeCell ref="L15:M15"/>
    <mergeCell ref="L24:M24"/>
    <mergeCell ref="L25:M25"/>
    <mergeCell ref="L21:M21"/>
    <mergeCell ref="AB9:AD9"/>
    <mergeCell ref="U10:V10"/>
    <mergeCell ref="X11:AA11"/>
    <mergeCell ref="W13:Y13"/>
    <mergeCell ref="S12:V12"/>
    <mergeCell ref="S13:V13"/>
    <mergeCell ref="Z12:AA12"/>
    <mergeCell ref="X10:AA10"/>
    <mergeCell ref="AB14:AB15"/>
    <mergeCell ref="L22:M22"/>
    <mergeCell ref="A11:E11"/>
    <mergeCell ref="A10:E10"/>
    <mergeCell ref="I27:J27"/>
    <mergeCell ref="L27:M27"/>
    <mergeCell ref="L19:M19"/>
    <mergeCell ref="L20:M20"/>
    <mergeCell ref="L17:M17"/>
    <mergeCell ref="I19:J19"/>
    <mergeCell ref="I20:J20"/>
    <mergeCell ref="I15:J15"/>
    <mergeCell ref="I18:J18"/>
    <mergeCell ref="L18:M18"/>
    <mergeCell ref="I16:J16"/>
    <mergeCell ref="I17:J17"/>
    <mergeCell ref="M8:O8"/>
    <mergeCell ref="L23:M23"/>
    <mergeCell ref="H6:J6"/>
    <mergeCell ref="H7:J7"/>
    <mergeCell ref="I22:J22"/>
    <mergeCell ref="I23:J23"/>
    <mergeCell ref="I10:J10"/>
    <mergeCell ref="I12:J12"/>
    <mergeCell ref="I13:J13"/>
    <mergeCell ref="H14:J14"/>
    <mergeCell ref="O1:S1"/>
    <mergeCell ref="P2:Q2"/>
    <mergeCell ref="R2:S2"/>
    <mergeCell ref="A7:B7"/>
    <mergeCell ref="C7:G7"/>
    <mergeCell ref="C6:G6"/>
    <mergeCell ref="K7:L7"/>
    <mergeCell ref="M6:N6"/>
    <mergeCell ref="K6:L6"/>
    <mergeCell ref="M7:N7"/>
    <mergeCell ref="J1:N1"/>
    <mergeCell ref="J3:K3"/>
    <mergeCell ref="J4:K4"/>
    <mergeCell ref="J5:K5"/>
    <mergeCell ref="J2:K2"/>
    <mergeCell ref="P5:Q5"/>
    <mergeCell ref="R5:S5"/>
    <mergeCell ref="L2:M2"/>
    <mergeCell ref="L3:M3"/>
    <mergeCell ref="L4:M4"/>
    <mergeCell ref="L5:M5"/>
    <mergeCell ref="P3:Q3"/>
    <mergeCell ref="R3:S3"/>
    <mergeCell ref="P4:Q4"/>
    <mergeCell ref="R4:S4"/>
    <mergeCell ref="P19:Y19"/>
    <mergeCell ref="P20:Y20"/>
    <mergeCell ref="P28:Y28"/>
    <mergeCell ref="P24:Y24"/>
    <mergeCell ref="K8:L8"/>
    <mergeCell ref="K9:L9"/>
    <mergeCell ref="L10:M10"/>
    <mergeCell ref="P8:R8"/>
    <mergeCell ref="P27:Y27"/>
    <mergeCell ref="M9:O9"/>
    <mergeCell ref="F12:G12"/>
    <mergeCell ref="X8:AA8"/>
    <mergeCell ref="X9:AA9"/>
    <mergeCell ref="F9:G9"/>
    <mergeCell ref="F8:G8"/>
    <mergeCell ref="K12:N12"/>
    <mergeCell ref="O12:R12"/>
    <mergeCell ref="W12:Y12"/>
    <mergeCell ref="H8:J8"/>
    <mergeCell ref="H9:J9"/>
    <mergeCell ref="F13:G13"/>
    <mergeCell ref="I11:J11"/>
    <mergeCell ref="B13:E13"/>
    <mergeCell ref="D1:G1"/>
    <mergeCell ref="B14:C14"/>
    <mergeCell ref="A9:B9"/>
    <mergeCell ref="A8:B8"/>
    <mergeCell ref="C9:D9"/>
    <mergeCell ref="F10:G10"/>
    <mergeCell ref="F11:G11"/>
    <mergeCell ref="F14:G14"/>
    <mergeCell ref="A6:B6"/>
    <mergeCell ref="D14:E14"/>
    <mergeCell ref="B12:E12"/>
    <mergeCell ref="U8:V8"/>
    <mergeCell ref="P10:R10"/>
    <mergeCell ref="P11:R11"/>
    <mergeCell ref="S9:T9"/>
    <mergeCell ref="L11:M11"/>
    <mergeCell ref="C8:D8"/>
    <mergeCell ref="Y1:AA2"/>
    <mergeCell ref="Y3:AA4"/>
    <mergeCell ref="Y5:AA5"/>
    <mergeCell ref="P21:Y21"/>
    <mergeCell ref="S8:T8"/>
    <mergeCell ref="W1:X1"/>
    <mergeCell ref="W2:X2"/>
    <mergeCell ref="W3:X3"/>
    <mergeCell ref="W4:X4"/>
    <mergeCell ref="W5:X5"/>
    <mergeCell ref="X6:AA6"/>
    <mergeCell ref="X7:AA7"/>
    <mergeCell ref="U6:V6"/>
    <mergeCell ref="P6:R6"/>
    <mergeCell ref="P7:R7"/>
    <mergeCell ref="S6:T6"/>
    <mergeCell ref="S7:T7"/>
    <mergeCell ref="P14:Y15"/>
    <mergeCell ref="P16:Y16"/>
    <mergeCell ref="P29:Y29"/>
    <mergeCell ref="P30:Y30"/>
    <mergeCell ref="P31:Y31"/>
    <mergeCell ref="P32:Y32"/>
    <mergeCell ref="P25:Y25"/>
    <mergeCell ref="P22:Y22"/>
    <mergeCell ref="P26:Y26"/>
    <mergeCell ref="P18:Y18"/>
    <mergeCell ref="I40:J40"/>
    <mergeCell ref="L40:M40"/>
    <mergeCell ref="P40:Y40"/>
    <mergeCell ref="P9:R9"/>
    <mergeCell ref="P23:Y23"/>
    <mergeCell ref="L35:M35"/>
    <mergeCell ref="P34:Y34"/>
    <mergeCell ref="P35:Y35"/>
    <mergeCell ref="P33:Y33"/>
    <mergeCell ref="P17:Y17"/>
    <mergeCell ref="I39:J39"/>
    <mergeCell ref="L39:M39"/>
    <mergeCell ref="P39:Y39"/>
    <mergeCell ref="I29:J29"/>
    <mergeCell ref="P37:Y37"/>
    <mergeCell ref="L29:M29"/>
    <mergeCell ref="P38:Y38"/>
    <mergeCell ref="I37:J37"/>
    <mergeCell ref="P36:Y36"/>
    <mergeCell ref="I32:J32"/>
    <mergeCell ref="I41:J41"/>
    <mergeCell ref="L41:M41"/>
    <mergeCell ref="P41:Y41"/>
    <mergeCell ref="I42:J42"/>
    <mergeCell ref="L42:M42"/>
    <mergeCell ref="P42:Y42"/>
    <mergeCell ref="I43:J43"/>
    <mergeCell ref="L43:M43"/>
    <mergeCell ref="P43:Y43"/>
    <mergeCell ref="I44:J44"/>
    <mergeCell ref="L44:M44"/>
    <mergeCell ref="P44:Y44"/>
    <mergeCell ref="I45:J45"/>
    <mergeCell ref="L45:M45"/>
    <mergeCell ref="P45:Y45"/>
    <mergeCell ref="I46:J46"/>
    <mergeCell ref="L46:M46"/>
    <mergeCell ref="P46:Y46"/>
    <mergeCell ref="I47:J47"/>
    <mergeCell ref="L47:M47"/>
    <mergeCell ref="P47:Y47"/>
    <mergeCell ref="I48:J48"/>
    <mergeCell ref="L48:M48"/>
    <mergeCell ref="P48:Y48"/>
    <mergeCell ref="I49:J49"/>
    <mergeCell ref="L49:M49"/>
    <mergeCell ref="P49:Y49"/>
    <mergeCell ref="I50:J50"/>
    <mergeCell ref="L50:M50"/>
    <mergeCell ref="P50:Y50"/>
    <mergeCell ref="I51:J51"/>
    <mergeCell ref="L51:M51"/>
    <mergeCell ref="P51:Y51"/>
    <mergeCell ref="I52:J52"/>
    <mergeCell ref="L52:M52"/>
    <mergeCell ref="P52:Y52"/>
    <mergeCell ref="I53:J53"/>
    <mergeCell ref="L53:M53"/>
    <mergeCell ref="P53:Y53"/>
    <mergeCell ref="I54:J54"/>
    <mergeCell ref="L54:M54"/>
    <mergeCell ref="P54:Y54"/>
    <mergeCell ref="I55:J55"/>
    <mergeCell ref="L55:M55"/>
    <mergeCell ref="P55:Y55"/>
    <mergeCell ref="I56:J56"/>
    <mergeCell ref="L56:M56"/>
    <mergeCell ref="P56:Y56"/>
    <mergeCell ref="I57:J57"/>
    <mergeCell ref="L57:M57"/>
    <mergeCell ref="P57:Y57"/>
    <mergeCell ref="I58:J58"/>
    <mergeCell ref="L58:M58"/>
    <mergeCell ref="P58:Y58"/>
    <mergeCell ref="I59:J59"/>
    <mergeCell ref="L59:M59"/>
    <mergeCell ref="P59:Y59"/>
    <mergeCell ref="I60:J60"/>
    <mergeCell ref="L60:M60"/>
    <mergeCell ref="P60:Y60"/>
    <mergeCell ref="I63:J63"/>
    <mergeCell ref="L63:M63"/>
    <mergeCell ref="P63:Y63"/>
    <mergeCell ref="I61:J61"/>
    <mergeCell ref="L61:M61"/>
    <mergeCell ref="P61:Y61"/>
    <mergeCell ref="I62:J62"/>
    <mergeCell ref="L62:M62"/>
    <mergeCell ref="P62:Y62"/>
  </mergeCells>
  <conditionalFormatting sqref="O16:P16 K16:K36 L17:L36 K37:L38">
    <cfRule type="cellIs" priority="76" dxfId="0" operator="equal" stopIfTrue="1">
      <formula>0</formula>
    </cfRule>
  </conditionalFormatting>
  <conditionalFormatting sqref="C16:D16 C17:C38">
    <cfRule type="cellIs" priority="77" dxfId="27" operator="equal" stopIfTrue="1">
      <formula>0</formula>
    </cfRule>
    <cfRule type="cellIs" priority="78" dxfId="0" operator="notEqual" stopIfTrue="1">
      <formula>0</formula>
    </cfRule>
  </conditionalFormatting>
  <conditionalFormatting sqref="K39:L39">
    <cfRule type="cellIs" priority="73" dxfId="0" operator="equal" stopIfTrue="1">
      <formula>0</formula>
    </cfRule>
  </conditionalFormatting>
  <conditionalFormatting sqref="C39">
    <cfRule type="cellIs" priority="74" dxfId="27" operator="equal" stopIfTrue="1">
      <formula>0</formula>
    </cfRule>
    <cfRule type="cellIs" priority="75" dxfId="0" operator="notEqual" stopIfTrue="1">
      <formula>0</formula>
    </cfRule>
  </conditionalFormatting>
  <conditionalFormatting sqref="K40:L40">
    <cfRule type="cellIs" priority="70" dxfId="0" operator="equal" stopIfTrue="1">
      <formula>0</formula>
    </cfRule>
  </conditionalFormatting>
  <conditionalFormatting sqref="C40">
    <cfRule type="cellIs" priority="71" dxfId="27" operator="equal" stopIfTrue="1">
      <formula>0</formula>
    </cfRule>
    <cfRule type="cellIs" priority="72" dxfId="0" operator="notEqual" stopIfTrue="1">
      <formula>0</formula>
    </cfRule>
  </conditionalFormatting>
  <conditionalFormatting sqref="K41:L41">
    <cfRule type="cellIs" priority="67" dxfId="0" operator="equal" stopIfTrue="1">
      <formula>0</formula>
    </cfRule>
  </conditionalFormatting>
  <conditionalFormatting sqref="C41">
    <cfRule type="cellIs" priority="68" dxfId="27" operator="equal" stopIfTrue="1">
      <formula>0</formula>
    </cfRule>
    <cfRule type="cellIs" priority="69" dxfId="0" operator="notEqual" stopIfTrue="1">
      <formula>0</formula>
    </cfRule>
  </conditionalFormatting>
  <conditionalFormatting sqref="K42:L42">
    <cfRule type="cellIs" priority="64" dxfId="0" operator="equal" stopIfTrue="1">
      <formula>0</formula>
    </cfRule>
  </conditionalFormatting>
  <conditionalFormatting sqref="C42">
    <cfRule type="cellIs" priority="65" dxfId="27" operator="equal" stopIfTrue="1">
      <formula>0</formula>
    </cfRule>
    <cfRule type="cellIs" priority="66" dxfId="0" operator="notEqual" stopIfTrue="1">
      <formula>0</formula>
    </cfRule>
  </conditionalFormatting>
  <conditionalFormatting sqref="K43:L43">
    <cfRule type="cellIs" priority="61" dxfId="0" operator="equal" stopIfTrue="1">
      <formula>0</formula>
    </cfRule>
  </conditionalFormatting>
  <conditionalFormatting sqref="C43">
    <cfRule type="cellIs" priority="62" dxfId="27" operator="equal" stopIfTrue="1">
      <formula>0</formula>
    </cfRule>
    <cfRule type="cellIs" priority="63" dxfId="0" operator="notEqual" stopIfTrue="1">
      <formula>0</formula>
    </cfRule>
  </conditionalFormatting>
  <conditionalFormatting sqref="K44:L44">
    <cfRule type="cellIs" priority="58" dxfId="0" operator="equal" stopIfTrue="1">
      <formula>0</formula>
    </cfRule>
  </conditionalFormatting>
  <conditionalFormatting sqref="C44">
    <cfRule type="cellIs" priority="59" dxfId="27" operator="equal" stopIfTrue="1">
      <formula>0</formula>
    </cfRule>
    <cfRule type="cellIs" priority="60" dxfId="0" operator="notEqual" stopIfTrue="1">
      <formula>0</formula>
    </cfRule>
  </conditionalFormatting>
  <conditionalFormatting sqref="K45:L45">
    <cfRule type="cellIs" priority="55" dxfId="0" operator="equal" stopIfTrue="1">
      <formula>0</formula>
    </cfRule>
  </conditionalFormatting>
  <conditionalFormatting sqref="C45">
    <cfRule type="cellIs" priority="56" dxfId="27" operator="equal" stopIfTrue="1">
      <formula>0</formula>
    </cfRule>
    <cfRule type="cellIs" priority="57" dxfId="0" operator="notEqual" stopIfTrue="1">
      <formula>0</formula>
    </cfRule>
  </conditionalFormatting>
  <conditionalFormatting sqref="K46:L46">
    <cfRule type="cellIs" priority="52" dxfId="0" operator="equal" stopIfTrue="1">
      <formula>0</formula>
    </cfRule>
  </conditionalFormatting>
  <conditionalFormatting sqref="C46">
    <cfRule type="cellIs" priority="53" dxfId="27" operator="equal" stopIfTrue="1">
      <formula>0</formula>
    </cfRule>
    <cfRule type="cellIs" priority="54" dxfId="0" operator="notEqual" stopIfTrue="1">
      <formula>0</formula>
    </cfRule>
  </conditionalFormatting>
  <conditionalFormatting sqref="K47:L47">
    <cfRule type="cellIs" priority="49" dxfId="0" operator="equal" stopIfTrue="1">
      <formula>0</formula>
    </cfRule>
  </conditionalFormatting>
  <conditionalFormatting sqref="C47">
    <cfRule type="cellIs" priority="50" dxfId="27" operator="equal" stopIfTrue="1">
      <formula>0</formula>
    </cfRule>
    <cfRule type="cellIs" priority="51" dxfId="0" operator="notEqual" stopIfTrue="1">
      <formula>0</formula>
    </cfRule>
  </conditionalFormatting>
  <conditionalFormatting sqref="K48:L48">
    <cfRule type="cellIs" priority="46" dxfId="0" operator="equal" stopIfTrue="1">
      <formula>0</formula>
    </cfRule>
  </conditionalFormatting>
  <conditionalFormatting sqref="C48">
    <cfRule type="cellIs" priority="47" dxfId="27" operator="equal" stopIfTrue="1">
      <formula>0</formula>
    </cfRule>
    <cfRule type="cellIs" priority="48" dxfId="0" operator="notEqual" stopIfTrue="1">
      <formula>0</formula>
    </cfRule>
  </conditionalFormatting>
  <conditionalFormatting sqref="K49:L49">
    <cfRule type="cellIs" priority="43" dxfId="0" operator="equal" stopIfTrue="1">
      <formula>0</formula>
    </cfRule>
  </conditionalFormatting>
  <conditionalFormatting sqref="C49">
    <cfRule type="cellIs" priority="44" dxfId="27" operator="equal" stopIfTrue="1">
      <formula>0</formula>
    </cfRule>
    <cfRule type="cellIs" priority="45" dxfId="0" operator="notEqual" stopIfTrue="1">
      <formula>0</formula>
    </cfRule>
  </conditionalFormatting>
  <conditionalFormatting sqref="K50:L50">
    <cfRule type="cellIs" priority="40" dxfId="0" operator="equal" stopIfTrue="1">
      <formula>0</formula>
    </cfRule>
  </conditionalFormatting>
  <conditionalFormatting sqref="C50">
    <cfRule type="cellIs" priority="41" dxfId="27" operator="equal" stopIfTrue="1">
      <formula>0</formula>
    </cfRule>
    <cfRule type="cellIs" priority="42" dxfId="0" operator="notEqual" stopIfTrue="1">
      <formula>0</formula>
    </cfRule>
  </conditionalFormatting>
  <conditionalFormatting sqref="K51:L51">
    <cfRule type="cellIs" priority="37" dxfId="0" operator="equal" stopIfTrue="1">
      <formula>0</formula>
    </cfRule>
  </conditionalFormatting>
  <conditionalFormatting sqref="C51">
    <cfRule type="cellIs" priority="38" dxfId="27" operator="equal" stopIfTrue="1">
      <formula>0</formula>
    </cfRule>
    <cfRule type="cellIs" priority="39" dxfId="0" operator="notEqual" stopIfTrue="1">
      <formula>0</formula>
    </cfRule>
  </conditionalFormatting>
  <conditionalFormatting sqref="K52:L52">
    <cfRule type="cellIs" priority="34" dxfId="0" operator="equal" stopIfTrue="1">
      <formula>0</formula>
    </cfRule>
  </conditionalFormatting>
  <conditionalFormatting sqref="C52">
    <cfRule type="cellIs" priority="35" dxfId="27" operator="equal" stopIfTrue="1">
      <formula>0</formula>
    </cfRule>
    <cfRule type="cellIs" priority="36" dxfId="0" operator="notEqual" stopIfTrue="1">
      <formula>0</formula>
    </cfRule>
  </conditionalFormatting>
  <conditionalFormatting sqref="K53:L53">
    <cfRule type="cellIs" priority="31" dxfId="0" operator="equal" stopIfTrue="1">
      <formula>0</formula>
    </cfRule>
  </conditionalFormatting>
  <conditionalFormatting sqref="C53">
    <cfRule type="cellIs" priority="32" dxfId="27" operator="equal" stopIfTrue="1">
      <formula>0</formula>
    </cfRule>
    <cfRule type="cellIs" priority="33" dxfId="0" operator="notEqual" stopIfTrue="1">
      <formula>0</formula>
    </cfRule>
  </conditionalFormatting>
  <conditionalFormatting sqref="K54:L54">
    <cfRule type="cellIs" priority="28" dxfId="0" operator="equal" stopIfTrue="1">
      <formula>0</formula>
    </cfRule>
  </conditionalFormatting>
  <conditionalFormatting sqref="C54">
    <cfRule type="cellIs" priority="29" dxfId="27" operator="equal" stopIfTrue="1">
      <formula>0</formula>
    </cfRule>
    <cfRule type="cellIs" priority="30" dxfId="0" operator="notEqual" stopIfTrue="1">
      <formula>0</formula>
    </cfRule>
  </conditionalFormatting>
  <conditionalFormatting sqref="K55:L55">
    <cfRule type="cellIs" priority="25" dxfId="0" operator="equal" stopIfTrue="1">
      <formula>0</formula>
    </cfRule>
  </conditionalFormatting>
  <conditionalFormatting sqref="C55">
    <cfRule type="cellIs" priority="26" dxfId="27" operator="equal" stopIfTrue="1">
      <formula>0</formula>
    </cfRule>
    <cfRule type="cellIs" priority="27" dxfId="0" operator="notEqual" stopIfTrue="1">
      <formula>0</formula>
    </cfRule>
  </conditionalFormatting>
  <conditionalFormatting sqref="K56:L56">
    <cfRule type="cellIs" priority="22" dxfId="0" operator="equal" stopIfTrue="1">
      <formula>0</formula>
    </cfRule>
  </conditionalFormatting>
  <conditionalFormatting sqref="C56">
    <cfRule type="cellIs" priority="23" dxfId="27" operator="equal" stopIfTrue="1">
      <formula>0</formula>
    </cfRule>
    <cfRule type="cellIs" priority="24" dxfId="0" operator="notEqual" stopIfTrue="1">
      <formula>0</formula>
    </cfRule>
  </conditionalFormatting>
  <conditionalFormatting sqref="K57:L57">
    <cfRule type="cellIs" priority="19" dxfId="0" operator="equal" stopIfTrue="1">
      <formula>0</formula>
    </cfRule>
  </conditionalFormatting>
  <conditionalFormatting sqref="C57">
    <cfRule type="cellIs" priority="20" dxfId="27" operator="equal" stopIfTrue="1">
      <formula>0</formula>
    </cfRule>
    <cfRule type="cellIs" priority="21" dxfId="0" operator="notEqual" stopIfTrue="1">
      <formula>0</formula>
    </cfRule>
  </conditionalFormatting>
  <conditionalFormatting sqref="K58:L58">
    <cfRule type="cellIs" priority="16" dxfId="0" operator="equal" stopIfTrue="1">
      <formula>0</formula>
    </cfRule>
  </conditionalFormatting>
  <conditionalFormatting sqref="C58">
    <cfRule type="cellIs" priority="17" dxfId="27" operator="equal" stopIfTrue="1">
      <formula>0</formula>
    </cfRule>
    <cfRule type="cellIs" priority="18" dxfId="0" operator="notEqual" stopIfTrue="1">
      <formula>0</formula>
    </cfRule>
  </conditionalFormatting>
  <conditionalFormatting sqref="K59:L59">
    <cfRule type="cellIs" priority="13" dxfId="0" operator="equal" stopIfTrue="1">
      <formula>0</formula>
    </cfRule>
  </conditionalFormatting>
  <conditionalFormatting sqref="C59">
    <cfRule type="cellIs" priority="14" dxfId="27" operator="equal" stopIfTrue="1">
      <formula>0</formula>
    </cfRule>
    <cfRule type="cellIs" priority="15" dxfId="0" operator="notEqual" stopIfTrue="1">
      <formula>0</formula>
    </cfRule>
  </conditionalFormatting>
  <conditionalFormatting sqref="K60:L60">
    <cfRule type="cellIs" priority="10" dxfId="0" operator="equal" stopIfTrue="1">
      <formula>0</formula>
    </cfRule>
  </conditionalFormatting>
  <conditionalFormatting sqref="C60">
    <cfRule type="cellIs" priority="11" dxfId="27" operator="equal" stopIfTrue="1">
      <formula>0</formula>
    </cfRule>
    <cfRule type="cellIs" priority="12" dxfId="0" operator="notEqual" stopIfTrue="1">
      <formula>0</formula>
    </cfRule>
  </conditionalFormatting>
  <conditionalFormatting sqref="K61:L61">
    <cfRule type="cellIs" priority="7" dxfId="0" operator="equal" stopIfTrue="1">
      <formula>0</formula>
    </cfRule>
  </conditionalFormatting>
  <conditionalFormatting sqref="C61">
    <cfRule type="cellIs" priority="8" dxfId="27" operator="equal" stopIfTrue="1">
      <formula>0</formula>
    </cfRule>
    <cfRule type="cellIs" priority="9" dxfId="0" operator="notEqual" stopIfTrue="1">
      <formula>0</formula>
    </cfRule>
  </conditionalFormatting>
  <conditionalFormatting sqref="K62:L62">
    <cfRule type="cellIs" priority="4" dxfId="0" operator="equal" stopIfTrue="1">
      <formula>0</formula>
    </cfRule>
  </conditionalFormatting>
  <conditionalFormatting sqref="C62">
    <cfRule type="cellIs" priority="5" dxfId="27" operator="equal" stopIfTrue="1">
      <formula>0</formula>
    </cfRule>
    <cfRule type="cellIs" priority="6" dxfId="0" operator="notEqual" stopIfTrue="1">
      <formula>0</formula>
    </cfRule>
  </conditionalFormatting>
  <conditionalFormatting sqref="K63:L63">
    <cfRule type="cellIs" priority="1" dxfId="0" operator="equal" stopIfTrue="1">
      <formula>0</formula>
    </cfRule>
  </conditionalFormatting>
  <conditionalFormatting sqref="C63">
    <cfRule type="cellIs" priority="2" dxfId="27" operator="equal" stopIfTrue="1">
      <formula>0</formula>
    </cfRule>
    <cfRule type="cellIs" priority="3" dxfId="0" operator="notEqual" stopIfTrue="1">
      <formula>0</formula>
    </cfRule>
  </conditionalFormatting>
  <dataValidations count="13">
    <dataValidation type="list" allowBlank="1" showInputMessage="1" showErrorMessage="1" sqref="Z13">
      <formula1>"FTP,With AB,Shipped"</formula1>
    </dataValidation>
    <dataValidation type="list" allowBlank="1" showInputMessage="1" showErrorMessage="1" sqref="S11">
      <formula1>"1,2,3"</formula1>
    </dataValidation>
    <dataValidation type="list" allowBlank="1" showInputMessage="1" showErrorMessage="1" sqref="I11">
      <formula1>"Track, FCMS, CCNS 1, CCNS 2, CCNS 3, CCNS 4, CCNS 5, CCNS 6, CCNS 7"</formula1>
    </dataValidation>
    <dataValidation type="list" allowBlank="1" showInputMessage="1" sqref="F9:G9">
      <formula1>"R680i"</formula1>
    </dataValidation>
    <dataValidation allowBlank="1" showInputMessage="1" promptTitle="UTC to Local Time Zone" prompt="AST = -4&#10;EST = -5&#10;CST = -6&#10;MST = -7&#10;PST = -8&#10;Daylight Savings +1" sqref="K11"/>
    <dataValidation type="list" allowBlank="1" sqref="M7:N7">
      <formula1>"LN-200, FMU-300"</formula1>
    </dataValidation>
    <dataValidation allowBlank="1" sqref="S13:V13"/>
    <dataValidation type="list" allowBlank="1" showInputMessage="1" sqref="W3:W5">
      <formula1>"0900-Production, 0103-Mob/Demob, Calibration, Sensor Test, A/C Test, Training"</formula1>
    </dataValidation>
    <dataValidation allowBlank="1" showInputMessage="1" prompt="Antenna Reference Point.&#10;This is the distance from&#10;the Tip of the Center Pole&#10;to the Base where the&#10;antenna screws onto.&#10;Company normal is 1.8m" sqref="I12:J12"/>
    <dataValidation type="list" allowBlank="1" sqref="H7:J7 W13:Y13">
      <formula1>"Jason Flynn,Chris Acuña,Riley Forsyth,Seth Ewald,Jonathan Spencer,Joey Valdez,Rob Nelson,Jacob Amundson,Chris Fought,Bart Galambos,Allen Hudson,Leonid Eremeev,Serguei Griner,=-=-=-=-=-=-=-=-=-=,Jerry Halvorson,=-=-=-=-=-=-=-=-=-=,"</formula1>
    </dataValidation>
    <dataValidation type="list" allowBlank="1" sqref="H9:J9">
      <formula1>"Charles Gross,Derek Mintle,George Jordan,Jared Hicks,Andy Weathers,Stuart Mills,Kris Farrell,Skip Bugh,Larry Stewart,Jim Cross,Corry Lane,=-=-=-=-=-=-=-=-=-=,"</formula1>
    </dataValidation>
    <dataValidation type="list" allowBlank="1" sqref="F11:G11">
      <formula1>"N62912,N76JN,N97HC,=-=-=-=-=-=-=-=-=-=,"</formula1>
    </dataValidation>
    <dataValidation type="list" allowBlank="1" sqref="K7:L7">
      <formula1>"165,=-=-=-=-=-=-=-=-=-=,"</formula1>
    </dataValidation>
  </dataValidations>
  <printOptions/>
  <pageMargins left="0.4" right="0.4" top="0.4" bottom="0.3" header="0.25" footer="0.2"/>
  <pageSetup horizontalDpi="600" verticalDpi="600" orientation="landscape" scale="89" r:id="rId2"/>
  <headerFooter alignWithMargins="0">
    <oddFooter>&amp;L&amp;"Small Fonts,Regular"&amp;7R680i Ver:16.1 Revised on 2/16/2016 by Jerry&amp;R&amp;"Small Fonts,Italic"&amp;7AO80-50-00-02 Q680i &amp;A     Page &amp;P of &amp;N   Printed: &amp;D &amp;T</oddFooter>
  </headerFooter>
  <ignoredErrors>
    <ignoredError sqref="V3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63"/>
  <sheetViews>
    <sheetView showGridLines="0" showRowColHeaders="0" zoomScaleSheetLayoutView="75" zoomScalePageLayoutView="0" workbookViewId="0" topLeftCell="A1">
      <pane ySplit="15" topLeftCell="A16" activePane="bottomLeft" state="frozen"/>
      <selection pane="topLeft" activeCell="A1" sqref="A1"/>
      <selection pane="bottomLeft" activeCell="U21" sqref="U21:Z21"/>
    </sheetView>
  </sheetViews>
  <sheetFormatPr defaultColWidth="9.140625" defaultRowHeight="11.25" customHeight="1"/>
  <cols>
    <col min="1" max="1" width="10.421875" style="1" customWidth="1"/>
    <col min="2" max="2" width="4.421875" style="1" customWidth="1"/>
    <col min="3" max="3" width="6.00390625" style="1" customWidth="1"/>
    <col min="4" max="4" width="4.7109375" style="1" customWidth="1"/>
    <col min="5" max="7" width="4.8515625" style="1" customWidth="1"/>
    <col min="8" max="8" width="7.28125" style="2" customWidth="1"/>
    <col min="9" max="9" width="4.8515625" style="1" customWidth="1"/>
    <col min="10" max="10" width="4.00390625" style="1" customWidth="1"/>
    <col min="11" max="12" width="4.28125" style="1" customWidth="1"/>
    <col min="13" max="13" width="2.7109375" style="1" customWidth="1"/>
    <col min="14" max="15" width="6.7109375" style="1" customWidth="1"/>
    <col min="16" max="16" width="3.28125" style="1" customWidth="1"/>
    <col min="17" max="17" width="3.7109375" style="1" customWidth="1"/>
    <col min="18" max="18" width="3.8515625" style="1" customWidth="1"/>
    <col min="19" max="19" width="4.00390625" style="1" customWidth="1"/>
    <col min="20" max="20" width="7.140625" style="1" customWidth="1"/>
    <col min="21" max="21" width="5.7109375" style="1" customWidth="1"/>
    <col min="22" max="22" width="5.8515625" style="1" customWidth="1"/>
    <col min="23" max="23" width="12.421875" style="1" customWidth="1"/>
    <col min="24" max="24" width="9.7109375" style="1" customWidth="1"/>
    <col min="25" max="25" width="3.7109375" style="1" customWidth="1"/>
    <col min="26" max="26" width="4.7109375" style="1" customWidth="1"/>
  </cols>
  <sheetData>
    <row r="1" spans="1:28" s="1" customFormat="1" ht="11.25" customHeight="1">
      <c r="A1" s="60"/>
      <c r="B1" s="3"/>
      <c r="C1" s="13"/>
      <c r="D1" s="3"/>
      <c r="E1" s="3"/>
      <c r="F1" s="3"/>
      <c r="G1" s="3"/>
      <c r="H1" s="3"/>
      <c r="I1" s="87"/>
      <c r="J1" s="88"/>
      <c r="K1" s="88"/>
      <c r="L1" s="88"/>
      <c r="M1" s="88"/>
      <c r="N1" s="88"/>
      <c r="O1" s="504" t="s">
        <v>58</v>
      </c>
      <c r="P1" s="494"/>
      <c r="Q1" s="494"/>
      <c r="R1" s="494"/>
      <c r="S1" s="494"/>
      <c r="T1" s="494"/>
      <c r="U1" s="494" t="s">
        <v>59</v>
      </c>
      <c r="V1" s="494"/>
      <c r="W1" s="495"/>
      <c r="X1" s="492" t="s">
        <v>84</v>
      </c>
      <c r="Y1" s="493"/>
      <c r="Z1" s="493"/>
      <c r="AA1" s="24"/>
      <c r="AB1" s="13"/>
    </row>
    <row r="2" spans="2:27" s="1" customFormat="1" ht="13.5" customHeight="1" thickBot="1">
      <c r="B2" s="3"/>
      <c r="C2" s="3"/>
      <c r="D2" s="3"/>
      <c r="E2" s="3"/>
      <c r="F2" s="3"/>
      <c r="G2" s="3"/>
      <c r="H2" s="3"/>
      <c r="I2" s="88"/>
      <c r="J2" s="88"/>
      <c r="K2" s="88"/>
      <c r="L2" s="88"/>
      <c r="M2" s="88"/>
      <c r="N2" s="89"/>
      <c r="O2" s="505" t="s">
        <v>56</v>
      </c>
      <c r="P2" s="506"/>
      <c r="Q2" s="507"/>
      <c r="R2" s="506" t="s">
        <v>57</v>
      </c>
      <c r="S2" s="506"/>
      <c r="T2" s="508"/>
      <c r="U2" s="496" t="s">
        <v>56</v>
      </c>
      <c r="V2" s="497"/>
      <c r="W2" s="101" t="s">
        <v>57</v>
      </c>
      <c r="X2" s="492"/>
      <c r="Y2" s="493"/>
      <c r="Z2" s="493"/>
      <c r="AA2" s="12"/>
    </row>
    <row r="3" spans="2:27" s="1" customFormat="1" ht="13.5" customHeight="1">
      <c r="B3" s="3"/>
      <c r="C3" s="3"/>
      <c r="D3" s="3"/>
      <c r="E3" s="3"/>
      <c r="F3" s="3"/>
      <c r="G3" s="3"/>
      <c r="H3" s="3"/>
      <c r="I3" s="90"/>
      <c r="J3" s="122"/>
      <c r="K3" s="122"/>
      <c r="L3" s="92"/>
      <c r="M3" s="516" t="s">
        <v>15</v>
      </c>
      <c r="N3" s="517"/>
      <c r="O3" s="433" t="s">
        <v>47</v>
      </c>
      <c r="P3" s="434"/>
      <c r="Q3" s="435"/>
      <c r="R3" s="509" t="s">
        <v>47</v>
      </c>
      <c r="S3" s="509"/>
      <c r="T3" s="510"/>
      <c r="U3" s="486" t="s">
        <v>47</v>
      </c>
      <c r="V3" s="487"/>
      <c r="W3" s="100" t="s">
        <v>47</v>
      </c>
      <c r="X3" s="492"/>
      <c r="Y3" s="493"/>
      <c r="Z3" s="493"/>
      <c r="AA3" s="12"/>
    </row>
    <row r="4" spans="2:30" s="1" customFormat="1" ht="13.5" customHeight="1">
      <c r="B4" s="3"/>
      <c r="C4" s="3"/>
      <c r="D4" s="3"/>
      <c r="E4" s="3"/>
      <c r="F4" s="3"/>
      <c r="G4" s="3"/>
      <c r="H4" s="3"/>
      <c r="I4" s="90"/>
      <c r="J4" s="122"/>
      <c r="K4" s="122"/>
      <c r="L4" s="92"/>
      <c r="M4" s="94" t="s">
        <v>13</v>
      </c>
      <c r="N4" s="97"/>
      <c r="O4" s="436" t="s">
        <v>47</v>
      </c>
      <c r="P4" s="437"/>
      <c r="Q4" s="438"/>
      <c r="R4" s="502" t="s">
        <v>47</v>
      </c>
      <c r="S4" s="502"/>
      <c r="T4" s="503"/>
      <c r="U4" s="526" t="s">
        <v>47</v>
      </c>
      <c r="V4" s="527"/>
      <c r="W4" s="99" t="s">
        <v>47</v>
      </c>
      <c r="X4" s="520" t="s">
        <v>55</v>
      </c>
      <c r="Y4" s="521"/>
      <c r="Z4" s="521"/>
      <c r="AA4" s="12"/>
      <c r="AB4" s="3"/>
      <c r="AC4" s="3"/>
      <c r="AD4" s="3"/>
    </row>
    <row r="5" spans="2:30" s="1" customFormat="1" ht="13.5" customHeight="1" thickBot="1">
      <c r="B5" s="5"/>
      <c r="C5" s="5"/>
      <c r="D5" s="5"/>
      <c r="E5" s="5"/>
      <c r="F5" s="5"/>
      <c r="G5" s="5"/>
      <c r="H5" s="5"/>
      <c r="I5" s="91"/>
      <c r="J5" s="121"/>
      <c r="K5" s="121"/>
      <c r="L5" s="93"/>
      <c r="M5" s="95" t="s">
        <v>14</v>
      </c>
      <c r="N5" s="98"/>
      <c r="O5" s="439" t="s">
        <v>47</v>
      </c>
      <c r="P5" s="440"/>
      <c r="Q5" s="441"/>
      <c r="R5" s="511" t="s">
        <v>47</v>
      </c>
      <c r="S5" s="511"/>
      <c r="T5" s="512"/>
      <c r="U5" s="552" t="s">
        <v>131</v>
      </c>
      <c r="V5" s="553"/>
      <c r="W5" s="554">
        <v>42696</v>
      </c>
      <c r="X5" s="522"/>
      <c r="Y5" s="523"/>
      <c r="Z5" s="523"/>
      <c r="AA5" s="12"/>
      <c r="AB5" s="3"/>
      <c r="AC5" s="3"/>
      <c r="AD5" s="3"/>
    </row>
    <row r="6" spans="1:30" s="1" customFormat="1" ht="10.5" customHeight="1">
      <c r="A6" s="480" t="str">
        <f>IF(ISBLANK(FlightLog!A6),"",FlightLog!A6)</f>
        <v>FGI Job #</v>
      </c>
      <c r="B6" s="481"/>
      <c r="C6" s="482" t="str">
        <f>IF(ISBLANK(FlightLog!C6),"",FlightLog!C6)</f>
        <v>Project Name</v>
      </c>
      <c r="D6" s="483"/>
      <c r="E6" s="483"/>
      <c r="F6" s="483"/>
      <c r="G6" s="481"/>
      <c r="H6" s="482" t="str">
        <f>IF(ISBLANK(FlightLog!H6),"",FlightLog!H6)</f>
        <v>Operator</v>
      </c>
      <c r="I6" s="483"/>
      <c r="J6" s="481"/>
      <c r="K6" s="482" t="str">
        <f>IF(ISBLANK(FlightLog!K6),"",FlightLog!K6)</f>
        <v>Unit</v>
      </c>
      <c r="L6" s="481"/>
      <c r="M6" s="482" t="str">
        <f>IF(ISBLANK(FlightLog!M6),"",FlightLog!M6)</f>
        <v>IMU</v>
      </c>
      <c r="N6" s="513"/>
      <c r="O6" s="96" t="str">
        <f>IF(ISBLANK(FlightLog!S10),"",FlightLog!S10)</f>
        <v>MTA</v>
      </c>
      <c r="P6" s="514">
        <f>IF(ISBLANK(FlightLog!P6),"",FlightLog!P6)</f>
      </c>
      <c r="Q6" s="515"/>
      <c r="R6" s="513"/>
      <c r="S6" s="514">
        <f>IF(ISBLANK(FlightLog!S6),"",FlightLog!S6)</f>
      </c>
      <c r="T6" s="513"/>
      <c r="U6" s="424" t="str">
        <f>IF(ISBLANK(FlightLog!U6),"",FlightLog!U6)</f>
        <v>Ground Temp°C</v>
      </c>
      <c r="V6" s="425"/>
      <c r="W6" s="161" t="str">
        <f>IF(ISBLANK(FlightLog!W6),"",FlightLog!W6)</f>
        <v>Min Range'</v>
      </c>
      <c r="X6" s="165"/>
      <c r="Y6" s="524"/>
      <c r="Z6" s="525"/>
      <c r="AA6" s="7"/>
      <c r="AB6" s="3"/>
      <c r="AC6" s="39"/>
      <c r="AD6" s="39"/>
    </row>
    <row r="7" spans="1:30" s="1" customFormat="1" ht="15.75" customHeight="1">
      <c r="A7" s="498" t="str">
        <f>IF(ISBLANK(FlightLog!A7),"",FlightLog!A7)</f>
        <v>22.16003800</v>
      </c>
      <c r="B7" s="309"/>
      <c r="C7" s="308" t="str">
        <f>IF(ISBLANK(FlightLog!C7),"",FlightLog!C7)</f>
        <v>USACE ND Lidar</v>
      </c>
      <c r="D7" s="432"/>
      <c r="E7" s="432"/>
      <c r="F7" s="432"/>
      <c r="G7" s="309"/>
      <c r="H7" s="472" t="str">
        <f>IF(ISBLANK(FlightLog!H7),"",FlightLog!H7)</f>
        <v>Jason Flynn</v>
      </c>
      <c r="I7" s="473"/>
      <c r="J7" s="474"/>
      <c r="K7" s="499">
        <f>IF(ISBLANK(FlightLog!K7),"",FlightLog!K7)</f>
        <v>165</v>
      </c>
      <c r="L7" s="500"/>
      <c r="M7" s="478" t="str">
        <f>IF(ISBLANK(FlightLog!M7),"",FlightLog!M7)</f>
        <v>FMU-300</v>
      </c>
      <c r="N7" s="479"/>
      <c r="O7" s="74">
        <f>IF(ISBLANK(FlightLog!S11),"",FlightLog!S11)</f>
        <v>2</v>
      </c>
      <c r="P7" s="490">
        <f>IF(ISBLANK(FlightLog!P7),"",FlightLog!P7)</f>
      </c>
      <c r="Q7" s="501"/>
      <c r="R7" s="491"/>
      <c r="S7" s="490"/>
      <c r="T7" s="491"/>
      <c r="U7" s="168">
        <f>IF(ISBLANK(FlightLog!U7),"",FlightLog!U7)</f>
        <v>-9</v>
      </c>
      <c r="V7" s="169">
        <f>IF(ISBLANK(FlightLog!V7),"",FlightLog!V7)</f>
        <v>0</v>
      </c>
      <c r="W7" s="74">
        <f>IF(ISBLANK(FlightLog!W7),"",FlightLog!W7)</f>
      </c>
      <c r="X7" s="166"/>
      <c r="Y7" s="488"/>
      <c r="Z7" s="489"/>
      <c r="AA7" s="8"/>
      <c r="AB7" s="9"/>
      <c r="AC7" s="3"/>
      <c r="AD7" s="3"/>
    </row>
    <row r="8" spans="1:30" s="1" customFormat="1" ht="10.5" customHeight="1">
      <c r="A8" s="484" t="str">
        <f>IF(ISBLANK(FlightLog!A8),"",FlightLog!A8)</f>
        <v>Flight Date</v>
      </c>
      <c r="B8" s="459"/>
      <c r="C8" s="458" t="str">
        <f>IF(ISBLANK(FlightLog!C8),"",FlightLog!C8)</f>
        <v>GPS Day</v>
      </c>
      <c r="D8" s="459"/>
      <c r="E8" s="75" t="str">
        <f>IF(ISBLANK(FlightLog!E8),"",FlightLog!E8)</f>
        <v>Lift</v>
      </c>
      <c r="F8" s="424" t="str">
        <f>IF(ISBLANK(FlightLog!F8),"",FlightLog!F8)</f>
        <v>System</v>
      </c>
      <c r="G8" s="485"/>
      <c r="H8" s="458" t="str">
        <f>IF(ISBLANK(FlightLog!H8),"",FlightLog!H8)</f>
        <v>Pilot</v>
      </c>
      <c r="I8" s="465"/>
      <c r="J8" s="459"/>
      <c r="K8" s="424" t="str">
        <f>IF(ISBLANK(FlightLog!K8),"",FlightLog!K8)</f>
        <v>Sun°</v>
      </c>
      <c r="L8" s="485"/>
      <c r="M8" s="475" t="str">
        <f>IF(ISBLANK(FlightLog!M8),"",FlightLog!M8)</f>
        <v>Solar Times (UTC)</v>
      </c>
      <c r="N8" s="476"/>
      <c r="O8" s="477"/>
      <c r="S8" s="458">
        <f>IF(ISBLANK(FlightLog!S8),"",FlightLog!S8)</f>
      </c>
      <c r="T8" s="459"/>
      <c r="U8" s="424" t="str">
        <f>IF(ISBLANK(FlightLog!U8),"",FlightLog!U8)</f>
        <v>Flying Temp °C</v>
      </c>
      <c r="V8" s="425"/>
      <c r="W8" s="161" t="str">
        <f>IF(ISBLANK(FlightLog!W8),"",FlightLog!W8)</f>
        <v>Max Range'</v>
      </c>
      <c r="X8" s="161"/>
      <c r="Y8" s="518"/>
      <c r="Z8" s="519"/>
      <c r="AA8" s="7"/>
      <c r="AB8" s="3"/>
      <c r="AC8" s="39"/>
      <c r="AD8" s="39"/>
    </row>
    <row r="9" spans="1:30" s="1" customFormat="1" ht="16.5" customHeight="1">
      <c r="A9" s="468">
        <f>IF(ISBLANK(FlightLog!A9),"",FlightLog!A9)</f>
        <v>42693</v>
      </c>
      <c r="B9" s="469"/>
      <c r="C9" s="308" t="str">
        <f>IF(ISBLANK(FlightLog!C9),"",FlightLog!C9)</f>
        <v>16-324</v>
      </c>
      <c r="D9" s="309"/>
      <c r="E9" s="76">
        <f>IF(ISBLANK(FlightLog!E9),"",FlightLog!E9)</f>
        <v>8</v>
      </c>
      <c r="F9" s="470" t="str">
        <f>IF(ISBLANK(FlightLog!F9),"",FlightLog!F9)</f>
        <v>R680i</v>
      </c>
      <c r="G9" s="471"/>
      <c r="H9" s="472" t="str">
        <f>IF(ISBLANK(FlightLog!H9),"",FlightLog!H9)</f>
        <v>George Jordan</v>
      </c>
      <c r="I9" s="473"/>
      <c r="J9" s="474"/>
      <c r="K9" s="430" t="str">
        <f>IF(ISBLANK(FlightLog!K9),"",FlightLog!K9)</f>
        <v>N/A</v>
      </c>
      <c r="L9" s="431"/>
      <c r="M9" s="308" t="str">
        <f>IF(ISBLANK(FlightLog!M9),"",FlightLog!M9)</f>
        <v>N/A</v>
      </c>
      <c r="N9" s="432"/>
      <c r="O9" s="309"/>
      <c r="S9" s="463"/>
      <c r="T9" s="464"/>
      <c r="U9" s="168">
        <f>IF(ISBLANK(FlightLog!U9),"",FlightLog!U9)</f>
        <v>-6</v>
      </c>
      <c r="V9" s="169">
        <f>IF(ISBLANK(FlightLog!V9),"",FlightLog!V9)</f>
        <v>-7</v>
      </c>
      <c r="W9" s="74">
        <f>IF(ISBLANK(FlightLog!W9),"",FlightLog!W9)</f>
      </c>
      <c r="X9" s="166"/>
      <c r="Y9" s="422"/>
      <c r="Z9" s="423"/>
      <c r="AA9" s="10"/>
      <c r="AB9" s="385"/>
      <c r="AC9" s="385"/>
      <c r="AD9" s="385"/>
    </row>
    <row r="10" spans="1:30" s="1" customFormat="1" ht="10.5" customHeight="1">
      <c r="A10" s="460" t="str">
        <f>IF(ISBLANK(FlightLog!A10),"",FlightLog!A10)</f>
        <v>Mission ID    (yymmdd_Sen_Job_Lift)</v>
      </c>
      <c r="B10" s="461"/>
      <c r="C10" s="461"/>
      <c r="D10" s="461"/>
      <c r="E10" s="462"/>
      <c r="F10" s="458" t="str">
        <f>IF(ISBLANK(FlightLog!F10),"",FlightLog!F10)</f>
        <v>Aircraft</v>
      </c>
      <c r="G10" s="459"/>
      <c r="H10" s="77" t="str">
        <f>IF(ISBLANK(FlightLog!H10),"",FlightLog!H10)</f>
        <v>Airport ID</v>
      </c>
      <c r="I10" s="458" t="str">
        <f>IF(ISBLANK(FlightLog!I10),"",FlightLog!I10)</f>
        <v>FMS</v>
      </c>
      <c r="J10" s="459"/>
      <c r="K10" s="163" t="str">
        <f>IF(ISBLANK(FlightLog!K10),"",FlightLog!K10)</f>
        <v>UTC</v>
      </c>
      <c r="L10" s="424" t="str">
        <f>IF(ISBLANK(FlightLog!L10),"",FlightLog!L10)</f>
        <v>AMT (ft)</v>
      </c>
      <c r="M10" s="425"/>
      <c r="N10" s="75" t="str">
        <f>IF(ISBLANK(FlightLog!N10),"",FlightLog!N10)</f>
        <v>Speed</v>
      </c>
      <c r="O10" s="75" t="str">
        <f>IF(ISBLANK(FlightLog!O10),"",FlightLog!O10)</f>
        <v>FOV</v>
      </c>
      <c r="P10" s="458" t="str">
        <f>IF(ISBLANK(FlightLog!P10),"",FlightLog!P10)</f>
        <v>Scan Rate (Hz)</v>
      </c>
      <c r="Q10" s="465"/>
      <c r="R10" s="459"/>
      <c r="S10" s="75" t="str">
        <f>IF(ISBLANK(FlightLog!S10),"",FlightLog!S10)</f>
        <v>MTA</v>
      </c>
      <c r="T10" s="78"/>
      <c r="U10" s="424" t="str">
        <f>IF(ISBLANK(FlightLog!U10),"",FlightLog!U10)</f>
        <v>Altm Setting</v>
      </c>
      <c r="V10" s="425"/>
      <c r="W10" s="161" t="str">
        <f>IF(ISBLANK(FlightLog!W10),"",FlightLog!W10)</f>
        <v>Humidity @ Alt</v>
      </c>
      <c r="X10" s="161"/>
      <c r="Y10" s="426"/>
      <c r="Z10" s="427"/>
      <c r="AA10" s="11"/>
      <c r="AB10" s="3"/>
      <c r="AC10" s="39"/>
      <c r="AD10" s="39"/>
    </row>
    <row r="11" spans="1:30" s="1" customFormat="1" ht="15.75" customHeight="1" thickBot="1">
      <c r="A11" s="453" t="str">
        <f>IF(ISBLANK(FlightLog!A11),"",FlightLog!A11)</f>
        <v>161119_165_16003800_08</v>
      </c>
      <c r="B11" s="454"/>
      <c r="C11" s="454"/>
      <c r="D11" s="454"/>
      <c r="E11" s="446"/>
      <c r="F11" s="447" t="str">
        <f>IF(ISBLANK(FlightLog!F11),"",FlightLog!F11)</f>
        <v>N62912</v>
      </c>
      <c r="G11" s="448"/>
      <c r="H11" s="79" t="str">
        <f>IF(ISBLANK(FlightLog!H11),"",FlightLog!H11)</f>
        <v>KMOT</v>
      </c>
      <c r="I11" s="445" t="str">
        <f>IF(ISBLANK(FlightLog!I11),"",FlightLog!I11)</f>
        <v>CCNS 6</v>
      </c>
      <c r="J11" s="446"/>
      <c r="K11" s="160">
        <f>IF(ISBLANK(FlightLog!K11),"",FlightLog!K11)</f>
        <v>-6</v>
      </c>
      <c r="L11" s="466">
        <f>IF(ISBLANK(FlightLog!L11),"",FlightLog!L11)</f>
        <v>3400</v>
      </c>
      <c r="M11" s="467"/>
      <c r="N11" s="142">
        <f>IF(ISBLANK(FlightLog!N11),"",FlightLog!N11)</f>
        <v>140</v>
      </c>
      <c r="O11" s="170">
        <f>IF(ISBLANK(FlightLog!O11),"",FlightLog!O11)</f>
        <v>60</v>
      </c>
      <c r="P11" s="308">
        <f>IF(ISBLANK(FlightLog!P11),"",FlightLog!P11)</f>
        <v>100</v>
      </c>
      <c r="Q11" s="432"/>
      <c r="R11" s="309"/>
      <c r="S11" s="80">
        <f>IF(ISBLANK(FlightLog!S11),"",FlightLog!S11)</f>
        <v>2</v>
      </c>
      <c r="T11" s="162"/>
      <c r="U11" s="168">
        <f>IF(ISBLANK(FlightLog!U11),"",FlightLog!U11)</f>
        <v>30.41</v>
      </c>
      <c r="V11" s="169">
        <f>IF(ISBLANK(FlightLog!V11),"",FlightLog!V11)</f>
        <v>30.31</v>
      </c>
      <c r="W11" s="74">
        <f>IF(ISBLANK(FlightLog!W11),"",FlightLog!W11)</f>
      </c>
      <c r="X11" s="167"/>
      <c r="Y11" s="428"/>
      <c r="Z11" s="429"/>
      <c r="AA11" s="10"/>
      <c r="AB11" s="38"/>
      <c r="AC11" s="38"/>
      <c r="AD11" s="38"/>
    </row>
    <row r="12" spans="1:30" s="1" customFormat="1" ht="10.5" customHeight="1">
      <c r="A12" s="150" t="str">
        <f>IF(ISBLANK(FlightLog!A12),"",FlightLog!A12)</f>
        <v>Base 1 ID</v>
      </c>
      <c r="B12" s="420" t="str">
        <f>IF(ISBLANK(FlightLog!B12),"",FlightLog!B12)</f>
        <v>Location</v>
      </c>
      <c r="C12" s="455"/>
      <c r="D12" s="455"/>
      <c r="E12" s="456"/>
      <c r="F12" s="449" t="str">
        <f>IF(ISBLANK(FlightLog!F12),"",FlightLog!F12)</f>
        <v>Rec ID</v>
      </c>
      <c r="G12" s="450"/>
      <c r="H12" s="154" t="str">
        <f>IF(ISBLANK(FlightLog!H12),"",FlightLog!H12)</f>
        <v>Ant ID</v>
      </c>
      <c r="I12" s="420" t="str">
        <f>IF(ISBLANK(FlightLog!I12),"",FlightLog!I12)</f>
        <v>ARP (m)</v>
      </c>
      <c r="J12" s="456"/>
      <c r="K12" s="420" t="str">
        <f>IF(ISBLANK(FlightLog!K12),"",FlightLog!K12)</f>
        <v>Start Time (UTC)</v>
      </c>
      <c r="L12" s="455"/>
      <c r="M12" s="455"/>
      <c r="N12" s="456"/>
      <c r="O12" s="420" t="str">
        <f>IF(ISBLANK(FlightLog!O12),"",FlightLog!O12)</f>
        <v>Stop Time (UTC)</v>
      </c>
      <c r="P12" s="455"/>
      <c r="Q12" s="455"/>
      <c r="R12" s="456"/>
      <c r="S12" s="420" t="str">
        <f>IF(ISBLANK(FlightLog!S12),"",FlightLog!S12)</f>
        <v>GPS Filename</v>
      </c>
      <c r="T12" s="455"/>
      <c r="U12" s="455"/>
      <c r="V12" s="456"/>
      <c r="W12" s="420" t="str">
        <f>IF(ISBLANK(FlightLog!W12),"",FlightLog!W12)</f>
        <v>Operator</v>
      </c>
      <c r="X12" s="456"/>
      <c r="Y12" s="420" t="str">
        <f>IF(ISBLANK(FlightLog!Z12),"",FlightLog!Z12)</f>
        <v>Data</v>
      </c>
      <c r="Z12" s="421"/>
      <c r="AA12" s="10"/>
      <c r="AB12" s="38"/>
      <c r="AC12" s="38"/>
      <c r="AD12" s="38"/>
    </row>
    <row r="13" spans="1:30" s="1" customFormat="1" ht="15.75" customHeight="1" thickBot="1">
      <c r="A13" s="151" t="str">
        <f>IF(ISBLANK(FlightLog!A13),"",FlightLog!A13)</f>
        <v>FGI 5440</v>
      </c>
      <c r="B13" s="451" t="str">
        <f>IF(ISBLANK(FlightLog!B13),"",FlightLog!B13)</f>
        <v>MINOT ND</v>
      </c>
      <c r="C13" s="457"/>
      <c r="D13" s="457"/>
      <c r="E13" s="452"/>
      <c r="F13" s="451" t="str">
        <f>IF(ISBLANK(FlightLog!F13),"",FlightLog!F13)</f>
        <v>GR3-2</v>
      </c>
      <c r="G13" s="452"/>
      <c r="H13" s="157" t="str">
        <f>IF(ISBLANK(FlightLog!H13),"",FlightLog!H13)</f>
        <v>GR3-2</v>
      </c>
      <c r="I13" s="451">
        <f>IF(ISBLANK(FlightLog!I13),"",FlightLog!I13)</f>
        <v>1.8</v>
      </c>
      <c r="J13" s="452"/>
      <c r="K13" s="528">
        <f>IF(ISBLANK(FlightLog!K13),"",FlightLog!K13)</f>
        <v>42693.541666666664</v>
      </c>
      <c r="L13" s="529"/>
      <c r="M13" s="529"/>
      <c r="N13" s="530"/>
      <c r="O13" s="528">
        <f>IF(ISBLANK(FlightLog!O13),"",FlightLog!O13)</f>
      </c>
      <c r="P13" s="529"/>
      <c r="Q13" s="529"/>
      <c r="R13" s="530"/>
      <c r="S13" s="545">
        <f>IF(ISBLANK(FlightLog!S13),"",FlightLog!S13)</f>
      </c>
      <c r="T13" s="546"/>
      <c r="U13" s="546"/>
      <c r="V13" s="547"/>
      <c r="W13" s="543" t="str">
        <f>IF(ISBLANK(FlightLog!W13),"",FlightLog!W13)</f>
        <v>Jason Flynn</v>
      </c>
      <c r="X13" s="544"/>
      <c r="Y13" s="451" t="str">
        <f>IF(ISBLANK(FlightLog!Z13),"",FlightLog!Z13)</f>
        <v>With AB</v>
      </c>
      <c r="Z13" s="542"/>
      <c r="AA13" s="10"/>
      <c r="AB13" s="38"/>
      <c r="AC13" s="38"/>
      <c r="AD13" s="38"/>
    </row>
    <row r="14" spans="1:26" ht="18" customHeight="1">
      <c r="A14" s="44" t="str">
        <f>IF(ISBLANK(FlightLog!A14),"",FlightLog!A14)</f>
        <v>   </v>
      </c>
      <c r="B14" s="283" t="str">
        <f>IF(ISBLANK(FlightLog!B14),"",FlightLog!B14)</f>
        <v>Flight #</v>
      </c>
      <c r="C14" s="284"/>
      <c r="D14" s="283" t="str">
        <f>IF(ISBLANK(FlightLog!D14),"",FlightLog!D14)</f>
        <v>Wpt</v>
      </c>
      <c r="E14" s="284"/>
      <c r="F14" s="244" t="str">
        <f>IF(ISBLANK(FlightLog!H14),"",FlightLog!H14)</f>
        <v>UTC</v>
      </c>
      <c r="G14" s="245"/>
      <c r="H14" s="44" t="s">
        <v>53</v>
      </c>
      <c r="I14" s="68"/>
      <c r="J14" s="68" t="s">
        <v>54</v>
      </c>
      <c r="K14" s="45"/>
      <c r="L14" s="46"/>
      <c r="M14" s="534"/>
      <c r="N14" s="535"/>
      <c r="O14" s="535"/>
      <c r="P14" s="535"/>
      <c r="Q14" s="535"/>
      <c r="R14" s="535"/>
      <c r="S14" s="535"/>
      <c r="T14" s="536"/>
      <c r="U14" s="155"/>
      <c r="V14" s="155"/>
      <c r="W14" s="155"/>
      <c r="X14" s="155"/>
      <c r="Y14" s="155"/>
      <c r="Z14" s="156"/>
    </row>
    <row r="15" spans="1:26" ht="18" customHeight="1" thickBot="1">
      <c r="A15" s="72" t="str">
        <f>IF(ISBLANK(FlightLog!A15),"",FlightLog!A15)</f>
        <v>Area</v>
      </c>
      <c r="B15" s="62" t="str">
        <f>IF(ISBLANK(FlightLog!B15),"",FlightLog!B15)</f>
        <v>FGI</v>
      </c>
      <c r="C15" s="61" t="str">
        <f>IF(ISBLANK(FlightLog!C15),"",FlightLog!C15)</f>
        <v>Client</v>
      </c>
      <c r="D15" s="62" t="str">
        <f>IF(ISBLANK(FlightLog!D15),"",FlightLog!D15)</f>
        <v>From</v>
      </c>
      <c r="E15" s="115" t="str">
        <f>IF(ISBLANK(FlightLog!E15),"",FlightLog!E15)</f>
        <v>To</v>
      </c>
      <c r="F15" s="539" t="str">
        <f>IF(ISBLANK(FlightLog!H15),"",FlightLog!H15)</f>
        <v>Start</v>
      </c>
      <c r="G15" s="540"/>
      <c r="H15" s="47" t="s">
        <v>48</v>
      </c>
      <c r="I15" s="111" t="s">
        <v>49</v>
      </c>
      <c r="J15" s="64" t="s">
        <v>50</v>
      </c>
      <c r="K15" s="69" t="s">
        <v>51</v>
      </c>
      <c r="L15" s="64" t="s">
        <v>52</v>
      </c>
      <c r="M15" s="531" t="s">
        <v>85</v>
      </c>
      <c r="N15" s="532"/>
      <c r="O15" s="532"/>
      <c r="P15" s="532"/>
      <c r="Q15" s="532"/>
      <c r="R15" s="532"/>
      <c r="S15" s="532"/>
      <c r="T15" s="533"/>
      <c r="U15" s="531" t="s">
        <v>86</v>
      </c>
      <c r="V15" s="532"/>
      <c r="W15" s="532"/>
      <c r="X15" s="532"/>
      <c r="Y15" s="532"/>
      <c r="Z15" s="541"/>
    </row>
    <row r="16" spans="1:26" ht="18" customHeight="1" thickTop="1">
      <c r="A16" s="81">
        <f>IF(ISBLANK(FlightLog!A16),"",FlightLog!A16)</f>
      </c>
      <c r="B16" s="82">
        <f>IF(ISBLANK(FlightLog!B16),"",FlightLog!B16)</f>
      </c>
      <c r="C16" s="83">
        <f>IF(ISBLANK(FlightLog!C16),"",FlightLog!C16)</f>
      </c>
      <c r="D16" s="82">
        <f>IF(ISBLANK(FlightLog!D16),"",FlightLog!D16)</f>
      </c>
      <c r="E16" s="112">
        <f>IF(ISBLANK(FlightLog!E16),"",FlightLog!E16)</f>
      </c>
      <c r="F16" s="537">
        <f>IF(ISBLANK(FlightLog!H16),"",FlightLog!H16)</f>
        <v>0.6569444444444444</v>
      </c>
      <c r="G16" s="538"/>
      <c r="H16" s="116"/>
      <c r="I16" s="63"/>
      <c r="J16" s="70"/>
      <c r="K16" s="16"/>
      <c r="L16" s="65"/>
      <c r="M16" s="442" t="str">
        <f>IF(ISBLANK(FlightLog!P16),"",FlightLog!P16)</f>
        <v>Ground Static at KMOT</v>
      </c>
      <c r="N16" s="443"/>
      <c r="O16" s="443"/>
      <c r="P16" s="443"/>
      <c r="Q16" s="443"/>
      <c r="R16" s="443"/>
      <c r="S16" s="443"/>
      <c r="T16" s="444"/>
      <c r="U16" s="251"/>
      <c r="V16" s="251"/>
      <c r="W16" s="251"/>
      <c r="X16" s="251"/>
      <c r="Y16" s="251"/>
      <c r="Z16" s="419"/>
    </row>
    <row r="17" spans="1:26" ht="18" customHeight="1">
      <c r="A17" s="84">
        <f>IF(ISBLANK(FlightLog!A17),"",FlightLog!A17)</f>
      </c>
      <c r="B17" s="85">
        <f>IF(ISBLANK(FlightLog!B17),"",FlightLog!B17)</f>
      </c>
      <c r="C17" s="86">
        <f>IF(ISBLANK(FlightLog!C17),"",FlightLog!C17)</f>
      </c>
      <c r="D17" s="85">
        <f>IF(ISBLANK(FlightLog!D17),"",FlightLog!D17)</f>
      </c>
      <c r="E17" s="113">
        <f>IF(ISBLANK(FlightLog!E17),"",FlightLog!E17)</f>
      </c>
      <c r="F17" s="405">
        <f>IF(ISBLANK(FlightLog!H17),"",FlightLog!H17)</f>
        <v>0.6722222222222222</v>
      </c>
      <c r="G17" s="406"/>
      <c r="H17" s="117"/>
      <c r="I17" s="51"/>
      <c r="J17" s="71"/>
      <c r="K17" s="16"/>
      <c r="L17" s="66"/>
      <c r="M17" s="407" t="str">
        <f>IF(ISBLANK(FlightLog!P17),"",FlightLog!P17)</f>
        <v>Pre Acquisition Alignment Turns</v>
      </c>
      <c r="N17" s="408"/>
      <c r="O17" s="408"/>
      <c r="P17" s="408"/>
      <c r="Q17" s="408"/>
      <c r="R17" s="408"/>
      <c r="S17" s="408"/>
      <c r="T17" s="409"/>
      <c r="U17" s="232"/>
      <c r="V17" s="232"/>
      <c r="W17" s="232"/>
      <c r="X17" s="232"/>
      <c r="Y17" s="232"/>
      <c r="Z17" s="410"/>
    </row>
    <row r="18" spans="1:26" ht="18" customHeight="1">
      <c r="A18" s="84" t="str">
        <f>IF(ISBLANK(FlightLog!A18),"",FlightLog!A18)</f>
        <v>Ward1</v>
      </c>
      <c r="B18" s="85">
        <f>IF(ISBLANK(FlightLog!B18),"",FlightLog!B18)</f>
        <v>26</v>
      </c>
      <c r="C18" s="86">
        <f>IF(ISBLANK(FlightLog!C18),"",FlightLog!C18)</f>
      </c>
      <c r="D18" s="85">
        <f>IF(ISBLANK(FlightLog!D18),"",FlightLog!D18)</f>
        <v>1</v>
      </c>
      <c r="E18" s="113">
        <f>IF(ISBLANK(FlightLog!E18),"",FlightLog!E18)</f>
        <v>85</v>
      </c>
      <c r="F18" s="405">
        <f>IF(ISBLANK(FlightLog!H18),"",FlightLog!H18)</f>
        <v>0.6756944444444444</v>
      </c>
      <c r="G18" s="406"/>
      <c r="H18" s="117"/>
      <c r="I18" s="118"/>
      <c r="J18" s="119"/>
      <c r="K18" s="16"/>
      <c r="L18" s="67"/>
      <c r="M18" s="407" t="str">
        <f>IF(ISBLANK(FlightLog!P18),"",FlightLog!P18)</f>
        <v>ND COE Phase 7</v>
      </c>
      <c r="N18" s="408"/>
      <c r="O18" s="408"/>
      <c r="P18" s="408"/>
      <c r="Q18" s="408"/>
      <c r="R18" s="408"/>
      <c r="S18" s="408"/>
      <c r="T18" s="409"/>
      <c r="U18" s="232"/>
      <c r="V18" s="232"/>
      <c r="W18" s="232"/>
      <c r="X18" s="232"/>
      <c r="Y18" s="232"/>
      <c r="Z18" s="410"/>
    </row>
    <row r="19" spans="1:26" ht="18" customHeight="1">
      <c r="A19" s="84">
        <f>IF(ISBLANK(FlightLog!A19),"",FlightLog!A19)</f>
      </c>
      <c r="B19" s="85">
        <f>IF(ISBLANK(FlightLog!B19),"",FlightLog!B19)</f>
        <v>25</v>
      </c>
      <c r="C19" s="86">
        <f>IF(ISBLANK(FlightLog!C19),"",FlightLog!C19)</f>
      </c>
      <c r="D19" s="85">
        <f>IF(ISBLANK(FlightLog!D19),"",FlightLog!D19)</f>
        <v>85</v>
      </c>
      <c r="E19" s="113">
        <f>IF(ISBLANK(FlightLog!E19),"",FlightLog!E19)</f>
        <v>1</v>
      </c>
      <c r="F19" s="405">
        <f>IF(ISBLANK(FlightLog!H19),"",FlightLog!H19)</f>
        <v>0.686111111111111</v>
      </c>
      <c r="G19" s="406"/>
      <c r="H19" s="117"/>
      <c r="I19" s="118"/>
      <c r="J19" s="119"/>
      <c r="K19" s="16"/>
      <c r="L19" s="67"/>
      <c r="M19" s="407">
        <f>IF(ISBLANK(FlightLog!P19),"",FlightLog!P19)</f>
      </c>
      <c r="N19" s="408"/>
      <c r="O19" s="408"/>
      <c r="P19" s="408"/>
      <c r="Q19" s="408"/>
      <c r="R19" s="408"/>
      <c r="S19" s="408"/>
      <c r="T19" s="409"/>
      <c r="U19" s="232"/>
      <c r="V19" s="232"/>
      <c r="W19" s="232"/>
      <c r="X19" s="232"/>
      <c r="Y19" s="232"/>
      <c r="Z19" s="410"/>
    </row>
    <row r="20" spans="1:26" ht="18" customHeight="1">
      <c r="A20" s="84">
        <f>IF(ISBLANK(FlightLog!A20),"",FlightLog!A20)</f>
      </c>
      <c r="B20" s="85">
        <f>IF(ISBLANK(FlightLog!B20),"",FlightLog!B20)</f>
        <v>24</v>
      </c>
      <c r="C20" s="86">
        <f>IF(ISBLANK(FlightLog!C20),"",FlightLog!C20)</f>
      </c>
      <c r="D20" s="85">
        <f>IF(ISBLANK(FlightLog!D20),"",FlightLog!D20)</f>
        <v>1</v>
      </c>
      <c r="E20" s="113">
        <f>IF(ISBLANK(FlightLog!E20),"",FlightLog!E20)</f>
        <v>86</v>
      </c>
      <c r="F20" s="405">
        <f>IF(ISBLANK(FlightLog!H20),"",FlightLog!H20)</f>
        <v>0.6965277777777777</v>
      </c>
      <c r="G20" s="406"/>
      <c r="H20" s="117"/>
      <c r="I20" s="118"/>
      <c r="J20" s="119"/>
      <c r="K20" s="16"/>
      <c r="L20" s="67"/>
      <c r="M20" s="407">
        <f>IF(ISBLANK(FlightLog!P20),"",FlightLog!P20)</f>
      </c>
      <c r="N20" s="408"/>
      <c r="O20" s="408"/>
      <c r="P20" s="408"/>
      <c r="Q20" s="408"/>
      <c r="R20" s="408"/>
      <c r="S20" s="408"/>
      <c r="T20" s="409"/>
      <c r="U20" s="232"/>
      <c r="V20" s="232"/>
      <c r="W20" s="232"/>
      <c r="X20" s="232"/>
      <c r="Y20" s="232"/>
      <c r="Z20" s="410"/>
    </row>
    <row r="21" spans="1:26" ht="18" customHeight="1">
      <c r="A21" s="84">
        <f>IF(ISBLANK(FlightLog!A21),"",FlightLog!A21)</f>
      </c>
      <c r="B21" s="85">
        <f>IF(ISBLANK(FlightLog!B21),"",FlightLog!B21)</f>
        <v>23</v>
      </c>
      <c r="C21" s="86">
        <f>IF(ISBLANK(FlightLog!C21),"",FlightLog!C21)</f>
      </c>
      <c r="D21" s="85">
        <f>IF(ISBLANK(FlightLog!D21),"",FlightLog!D21)</f>
        <v>54</v>
      </c>
      <c r="E21" s="113">
        <f>IF(ISBLANK(FlightLog!E21),"",FlightLog!E21)</f>
        <v>1</v>
      </c>
      <c r="F21" s="405">
        <f>IF(ISBLANK(FlightLog!H21),"",FlightLog!H21)</f>
        <v>0.7076388888888889</v>
      </c>
      <c r="G21" s="406"/>
      <c r="H21" s="117"/>
      <c r="I21" s="118"/>
      <c r="J21" s="119"/>
      <c r="K21" s="16"/>
      <c r="L21" s="67"/>
      <c r="M21" s="407">
        <f>IF(ISBLANK(FlightLog!P21),"",FlightLog!P21)</f>
      </c>
      <c r="N21" s="408"/>
      <c r="O21" s="408"/>
      <c r="P21" s="408"/>
      <c r="Q21" s="408"/>
      <c r="R21" s="408"/>
      <c r="S21" s="408"/>
      <c r="T21" s="409"/>
      <c r="U21" s="232"/>
      <c r="V21" s="232"/>
      <c r="W21" s="232"/>
      <c r="X21" s="232"/>
      <c r="Y21" s="232"/>
      <c r="Z21" s="410"/>
    </row>
    <row r="22" spans="1:26" ht="18" customHeight="1">
      <c r="A22" s="84">
        <f>IF(ISBLANK(FlightLog!A22),"",FlightLog!A22)</f>
      </c>
      <c r="B22" s="85">
        <f>IF(ISBLANK(FlightLog!B22),"",FlightLog!B22)</f>
        <v>22</v>
      </c>
      <c r="C22" s="86">
        <f>IF(ISBLANK(FlightLog!C22),"",FlightLog!C22)</f>
      </c>
      <c r="D22" s="85">
        <f>IF(ISBLANK(FlightLog!D22),"",FlightLog!D22)</f>
        <v>1</v>
      </c>
      <c r="E22" s="113">
        <f>IF(ISBLANK(FlightLog!E22),"",FlightLog!E22)</f>
        <v>54</v>
      </c>
      <c r="F22" s="405">
        <f>IF(ISBLANK(FlightLog!H22),"",FlightLog!H22)</f>
        <v>0.7145833333333332</v>
      </c>
      <c r="G22" s="406"/>
      <c r="H22" s="117"/>
      <c r="I22" s="118"/>
      <c r="J22" s="119"/>
      <c r="K22" s="16"/>
      <c r="L22" s="67"/>
      <c r="M22" s="407">
        <f>IF(ISBLANK(FlightLog!P22),"",FlightLog!P22)</f>
      </c>
      <c r="N22" s="408"/>
      <c r="O22" s="408"/>
      <c r="P22" s="408"/>
      <c r="Q22" s="408"/>
      <c r="R22" s="408"/>
      <c r="S22" s="408"/>
      <c r="T22" s="409"/>
      <c r="U22" s="232"/>
      <c r="V22" s="232"/>
      <c r="W22" s="232"/>
      <c r="X22" s="232"/>
      <c r="Y22" s="232"/>
      <c r="Z22" s="410"/>
    </row>
    <row r="23" spans="1:26" ht="18" customHeight="1">
      <c r="A23" s="84">
        <f>IF(ISBLANK(FlightLog!A23),"",FlightLog!A23)</f>
      </c>
      <c r="B23" s="85">
        <f>IF(ISBLANK(FlightLog!B23),"",FlightLog!B23)</f>
        <v>21</v>
      </c>
      <c r="C23" s="86">
        <f>IF(ISBLANK(FlightLog!C23),"",FlightLog!C23)</f>
      </c>
      <c r="D23" s="85">
        <f>IF(ISBLANK(FlightLog!D23),"",FlightLog!D23)</f>
        <v>54</v>
      </c>
      <c r="E23" s="113">
        <f>IF(ISBLANK(FlightLog!E23),"",FlightLog!E23)</f>
        <v>1</v>
      </c>
      <c r="F23" s="405">
        <f>IF(ISBLANK(FlightLog!H23),"",FlightLog!H23)</f>
        <v>0.7222222222222222</v>
      </c>
      <c r="G23" s="406"/>
      <c r="H23" s="117"/>
      <c r="I23" s="118"/>
      <c r="J23" s="119"/>
      <c r="K23" s="16"/>
      <c r="L23" s="67"/>
      <c r="M23" s="407">
        <f>IF(ISBLANK(FlightLog!P23),"",FlightLog!P23)</f>
      </c>
      <c r="N23" s="408"/>
      <c r="O23" s="408"/>
      <c r="P23" s="408"/>
      <c r="Q23" s="408"/>
      <c r="R23" s="408"/>
      <c r="S23" s="408"/>
      <c r="T23" s="409"/>
      <c r="U23" s="232"/>
      <c r="V23" s="232"/>
      <c r="W23" s="232"/>
      <c r="X23" s="232"/>
      <c r="Y23" s="232"/>
      <c r="Z23" s="410"/>
    </row>
    <row r="24" spans="1:26" ht="18" customHeight="1">
      <c r="A24" s="84">
        <f>IF(ISBLANK(FlightLog!A24),"",FlightLog!A24)</f>
      </c>
      <c r="B24" s="85">
        <f>IF(ISBLANK(FlightLog!B24),"",FlightLog!B24)</f>
        <v>20</v>
      </c>
      <c r="C24" s="86">
        <f>IF(ISBLANK(FlightLog!C24),"",FlightLog!C24)</f>
      </c>
      <c r="D24" s="85">
        <f>IF(ISBLANK(FlightLog!D24),"",FlightLog!D24)</f>
        <v>1</v>
      </c>
      <c r="E24" s="113">
        <f>IF(ISBLANK(FlightLog!E24),"",FlightLog!E24)</f>
        <v>54</v>
      </c>
      <c r="F24" s="405">
        <f>IF(ISBLANK(FlightLog!H24),"",FlightLog!H24)</f>
        <v>0.7298611111111111</v>
      </c>
      <c r="G24" s="406"/>
      <c r="H24" s="117"/>
      <c r="I24" s="118"/>
      <c r="J24" s="119"/>
      <c r="K24" s="16"/>
      <c r="L24" s="67"/>
      <c r="M24" s="407">
        <f>IF(ISBLANK(FlightLog!P24),"",FlightLog!P24)</f>
      </c>
      <c r="N24" s="408"/>
      <c r="O24" s="408"/>
      <c r="P24" s="408"/>
      <c r="Q24" s="408"/>
      <c r="R24" s="408"/>
      <c r="S24" s="408"/>
      <c r="T24" s="409"/>
      <c r="U24" s="232"/>
      <c r="V24" s="232"/>
      <c r="W24" s="232"/>
      <c r="X24" s="232"/>
      <c r="Y24" s="232"/>
      <c r="Z24" s="410"/>
    </row>
    <row r="25" spans="1:26" ht="18" customHeight="1">
      <c r="A25" s="84">
        <f>IF(ISBLANK(FlightLog!A25),"",FlightLog!A25)</f>
      </c>
      <c r="B25" s="85">
        <f>IF(ISBLANK(FlightLog!B25),"",FlightLog!B25)</f>
        <v>20</v>
      </c>
      <c r="C25" s="86">
        <f>IF(ISBLANK(FlightLog!C25),"",FlightLog!C25)</f>
      </c>
      <c r="D25" s="85">
        <f>IF(ISBLANK(FlightLog!D25),"",FlightLog!D25)</f>
        <v>54</v>
      </c>
      <c r="E25" s="113">
        <f>IF(ISBLANK(FlightLog!E25),"",FlightLog!E25)</f>
        <v>48</v>
      </c>
      <c r="F25" s="405">
        <f>IF(ISBLANK(FlightLog!H25),"",FlightLog!H25)</f>
        <v>0.7368055555555556</v>
      </c>
      <c r="G25" s="406"/>
      <c r="H25" s="117"/>
      <c r="I25" s="118"/>
      <c r="J25" s="119"/>
      <c r="K25" s="16"/>
      <c r="L25" s="67"/>
      <c r="M25" s="407" t="str">
        <f>IF(ISBLANK(FlightLog!P25),"",FlightLog!P25)</f>
        <v>Calibration Line</v>
      </c>
      <c r="N25" s="408"/>
      <c r="O25" s="408"/>
      <c r="P25" s="408"/>
      <c r="Q25" s="408"/>
      <c r="R25" s="408"/>
      <c r="S25" s="408"/>
      <c r="T25" s="409"/>
      <c r="U25" s="232"/>
      <c r="V25" s="232"/>
      <c r="W25" s="232"/>
      <c r="X25" s="232"/>
      <c r="Y25" s="232"/>
      <c r="Z25" s="410"/>
    </row>
    <row r="26" spans="1:26" ht="18" customHeight="1">
      <c r="A26" s="84">
        <f>IF(ISBLANK(FlightLog!A26),"",FlightLog!A26)</f>
      </c>
      <c r="B26" s="85">
        <f>IF(ISBLANK(FlightLog!B26),"",FlightLog!B26)</f>
        <v>19</v>
      </c>
      <c r="C26" s="86">
        <f>IF(ISBLANK(FlightLog!C26),"",FlightLog!C26)</f>
      </c>
      <c r="D26" s="85">
        <f>IF(ISBLANK(FlightLog!D26),"",FlightLog!D26)</f>
        <v>54</v>
      </c>
      <c r="E26" s="113">
        <f>IF(ISBLANK(FlightLog!E26),"",FlightLog!E26)</f>
        <v>1</v>
      </c>
      <c r="F26" s="405">
        <f>IF(ISBLANK(FlightLog!H26),"",FlightLog!H26)</f>
        <v>0.7409722222222223</v>
      </c>
      <c r="G26" s="406"/>
      <c r="H26" s="117"/>
      <c r="I26" s="118"/>
      <c r="J26" s="119"/>
      <c r="K26" s="16"/>
      <c r="L26" s="67"/>
      <c r="M26" s="407" t="str">
        <f>IF(ISBLANK(FlightLog!P26),"",FlightLog!P26)</f>
        <v>possible cloud @ wypnt 42</v>
      </c>
      <c r="N26" s="408"/>
      <c r="O26" s="408"/>
      <c r="P26" s="408"/>
      <c r="Q26" s="408"/>
      <c r="R26" s="408"/>
      <c r="S26" s="408"/>
      <c r="T26" s="409"/>
      <c r="U26" s="232"/>
      <c r="V26" s="232"/>
      <c r="W26" s="232"/>
      <c r="X26" s="232"/>
      <c r="Y26" s="232"/>
      <c r="Z26" s="410"/>
    </row>
    <row r="27" spans="1:26" ht="18" customHeight="1">
      <c r="A27" s="84">
        <f>IF(ISBLANK(FlightLog!A27),"",FlightLog!A27)</f>
      </c>
      <c r="B27" s="85">
        <f>IF(ISBLANK(FlightLog!B27),"",FlightLog!B27)</f>
        <v>53</v>
      </c>
      <c r="C27" s="86">
        <f>IF(ISBLANK(FlightLog!C27),"",FlightLog!C27)</f>
      </c>
      <c r="D27" s="85">
        <f>IF(ISBLANK(FlightLog!D27),"",FlightLog!D27)</f>
        <v>1</v>
      </c>
      <c r="E27" s="114">
        <f>IF(ISBLANK(FlightLog!E27),"",FlightLog!E27)</f>
        <v>118</v>
      </c>
      <c r="F27" s="405">
        <f>IF(ISBLANK(FlightLog!H27),"",FlightLog!H27)</f>
        <v>0.7597222222222223</v>
      </c>
      <c r="G27" s="406"/>
      <c r="H27" s="117"/>
      <c r="I27" s="118"/>
      <c r="J27" s="119"/>
      <c r="K27" s="16"/>
      <c r="L27" s="67"/>
      <c r="M27" s="407" t="str">
        <f>IF(ISBLANK(FlightLog!P27),"",FlightLog!P27)</f>
        <v>possible cloud @ wypnt 47 / system error at end of line restart system</v>
      </c>
      <c r="N27" s="408"/>
      <c r="O27" s="408"/>
      <c r="P27" s="408"/>
      <c r="Q27" s="408"/>
      <c r="R27" s="408"/>
      <c r="S27" s="408"/>
      <c r="T27" s="409"/>
      <c r="U27" s="549" t="s">
        <v>130</v>
      </c>
      <c r="V27" s="549"/>
      <c r="W27" s="549"/>
      <c r="X27" s="549"/>
      <c r="Y27" s="549"/>
      <c r="Z27" s="551"/>
    </row>
    <row r="28" spans="1:26" ht="18" customHeight="1">
      <c r="A28" s="84">
        <f>IF(ISBLANK(FlightLog!A28),"",FlightLog!A28)</f>
      </c>
      <c r="B28" s="85">
        <f>IF(ISBLANK(FlightLog!B28),"",FlightLog!B28)</f>
        <v>52</v>
      </c>
      <c r="C28" s="86">
        <f>IF(ISBLANK(FlightLog!C28),"",FlightLog!C28)</f>
      </c>
      <c r="D28" s="85">
        <f>IF(ISBLANK(FlightLog!D28),"",FlightLog!D28)</f>
        <v>118</v>
      </c>
      <c r="E28" s="114">
        <f>IF(ISBLANK(FlightLog!E28),"",FlightLog!E28)</f>
        <v>1</v>
      </c>
      <c r="F28" s="405">
        <f>IF(ISBLANK(FlightLog!H28),"",FlightLog!H28)</f>
        <v>0.7805555555555556</v>
      </c>
      <c r="G28" s="406"/>
      <c r="H28" s="117"/>
      <c r="I28" s="118"/>
      <c r="J28" s="119"/>
      <c r="K28" s="16"/>
      <c r="L28" s="67"/>
      <c r="M28" s="407">
        <f>IF(ISBLANK(FlightLog!P28),"",FlightLog!P28)</f>
      </c>
      <c r="N28" s="408"/>
      <c r="O28" s="408"/>
      <c r="P28" s="408"/>
      <c r="Q28" s="408"/>
      <c r="R28" s="408"/>
      <c r="S28" s="408"/>
      <c r="T28" s="409"/>
      <c r="U28" s="232"/>
      <c r="V28" s="232"/>
      <c r="W28" s="232"/>
      <c r="X28" s="232"/>
      <c r="Y28" s="232"/>
      <c r="Z28" s="410"/>
    </row>
    <row r="29" spans="1:26" ht="18" customHeight="1">
      <c r="A29" s="84">
        <f>IF(ISBLANK(FlightLog!A29),"",FlightLog!A29)</f>
      </c>
      <c r="B29" s="85">
        <f>IF(ISBLANK(FlightLog!B29),"",FlightLog!B29)</f>
        <v>51</v>
      </c>
      <c r="C29" s="86">
        <f>IF(ISBLANK(FlightLog!C29),"",FlightLog!C29)</f>
      </c>
      <c r="D29" s="85">
        <f>IF(ISBLANK(FlightLog!D29),"",FlightLog!D29)</f>
        <v>1</v>
      </c>
      <c r="E29" s="114">
        <f>IF(ISBLANK(FlightLog!E29),"",FlightLog!E29)</f>
        <v>118</v>
      </c>
      <c r="F29" s="405">
        <f>IF(ISBLANK(FlightLog!H29),"",FlightLog!H29)</f>
        <v>0.7944444444444444</v>
      </c>
      <c r="G29" s="406"/>
      <c r="H29" s="117"/>
      <c r="I29" s="118"/>
      <c r="J29" s="119"/>
      <c r="K29" s="16"/>
      <c r="L29" s="67"/>
      <c r="M29" s="407">
        <f>IF(ISBLANK(FlightLog!P29),"",FlightLog!P29)</f>
      </c>
      <c r="N29" s="408"/>
      <c r="O29" s="408"/>
      <c r="P29" s="408"/>
      <c r="Q29" s="408"/>
      <c r="R29" s="408"/>
      <c r="S29" s="408"/>
      <c r="T29" s="409"/>
      <c r="U29" s="232"/>
      <c r="V29" s="232"/>
      <c r="W29" s="232"/>
      <c r="X29" s="232"/>
      <c r="Y29" s="232"/>
      <c r="Z29" s="410"/>
    </row>
    <row r="30" spans="1:26" ht="18" customHeight="1">
      <c r="A30" s="84">
        <f>IF(ISBLANK(FlightLog!A30),"",FlightLog!A30)</f>
      </c>
      <c r="B30" s="85">
        <f>IF(ISBLANK(FlightLog!B30),"",FlightLog!B30)</f>
        <v>50</v>
      </c>
      <c r="C30" s="86">
        <f>IF(ISBLANK(FlightLog!C30),"",FlightLog!C30)</f>
      </c>
      <c r="D30" s="85">
        <f>IF(ISBLANK(FlightLog!D30),"",FlightLog!D30)</f>
        <v>121</v>
      </c>
      <c r="E30" s="114">
        <f>IF(ISBLANK(FlightLog!E30),"",FlightLog!E30)</f>
        <v>1</v>
      </c>
      <c r="F30" s="405">
        <f>IF(ISBLANK(FlightLog!H30),"",FlightLog!H30)</f>
        <v>0.8083333333333332</v>
      </c>
      <c r="G30" s="406"/>
      <c r="H30" s="117"/>
      <c r="I30" s="118"/>
      <c r="J30" s="119"/>
      <c r="K30" s="16"/>
      <c r="L30" s="67"/>
      <c r="M30" s="407">
        <f>IF(ISBLANK(FlightLog!P30),"",FlightLog!P30)</f>
      </c>
      <c r="N30" s="408"/>
      <c r="O30" s="408"/>
      <c r="P30" s="408"/>
      <c r="Q30" s="408"/>
      <c r="R30" s="408"/>
      <c r="S30" s="408"/>
      <c r="T30" s="409"/>
      <c r="U30" s="232"/>
      <c r="V30" s="232"/>
      <c r="W30" s="232"/>
      <c r="X30" s="232"/>
      <c r="Y30" s="232"/>
      <c r="Z30" s="410"/>
    </row>
    <row r="31" spans="1:26" ht="18" customHeight="1">
      <c r="A31" s="84">
        <f>IF(ISBLANK(FlightLog!A31),"",FlightLog!A31)</f>
      </c>
      <c r="B31" s="85">
        <f>IF(ISBLANK(FlightLog!B31),"",FlightLog!B31)</f>
        <v>49</v>
      </c>
      <c r="C31" s="86">
        <f>IF(ISBLANK(FlightLog!C31),"",FlightLog!C31)</f>
      </c>
      <c r="D31" s="85">
        <f>IF(ISBLANK(FlightLog!D31),"",FlightLog!D31)</f>
        <v>1</v>
      </c>
      <c r="E31" s="114">
        <f>IF(ISBLANK(FlightLog!E31),"",FlightLog!E31)</f>
        <v>121</v>
      </c>
      <c r="F31" s="405">
        <f>IF(ISBLANK(FlightLog!H31),"",FlightLog!H31)</f>
        <v>0.8229166666666666</v>
      </c>
      <c r="G31" s="406"/>
      <c r="H31" s="117"/>
      <c r="I31" s="118"/>
      <c r="J31" s="119"/>
      <c r="K31" s="16"/>
      <c r="L31" s="67"/>
      <c r="M31" s="407">
        <f>IF(ISBLANK(FlightLog!P31),"",FlightLog!P31)</f>
      </c>
      <c r="N31" s="408"/>
      <c r="O31" s="408"/>
      <c r="P31" s="408"/>
      <c r="Q31" s="408"/>
      <c r="R31" s="408"/>
      <c r="S31" s="408"/>
      <c r="T31" s="409"/>
      <c r="U31" s="232"/>
      <c r="V31" s="232"/>
      <c r="W31" s="232"/>
      <c r="X31" s="232"/>
      <c r="Y31" s="232"/>
      <c r="Z31" s="410"/>
    </row>
    <row r="32" spans="1:26" ht="18" customHeight="1">
      <c r="A32" s="84">
        <f>IF(ISBLANK(FlightLog!A32),"",FlightLog!A32)</f>
      </c>
      <c r="B32" s="85">
        <f>IF(ISBLANK(FlightLog!B32),"",FlightLog!B32)</f>
        <v>48</v>
      </c>
      <c r="C32" s="86">
        <f>IF(ISBLANK(FlightLog!C32),"",FlightLog!C32)</f>
      </c>
      <c r="D32" s="85">
        <f>IF(ISBLANK(FlightLog!D32),"",FlightLog!D32)</f>
        <v>121</v>
      </c>
      <c r="E32" s="114">
        <f>IF(ISBLANK(FlightLog!E32),"",FlightLog!E32)</f>
        <v>1</v>
      </c>
      <c r="F32" s="405">
        <f>IF(ISBLANK(FlightLog!H32),"",FlightLog!H32)</f>
        <v>0.8368055555555555</v>
      </c>
      <c r="G32" s="406"/>
      <c r="H32" s="117"/>
      <c r="I32" s="118"/>
      <c r="J32" s="119"/>
      <c r="K32" s="16"/>
      <c r="L32" s="67"/>
      <c r="M32" s="407">
        <f>IF(ISBLANK(FlightLog!P32),"",FlightLog!P32)</f>
      </c>
      <c r="N32" s="408"/>
      <c r="O32" s="408"/>
      <c r="P32" s="408"/>
      <c r="Q32" s="408"/>
      <c r="R32" s="408"/>
      <c r="S32" s="408"/>
      <c r="T32" s="409"/>
      <c r="U32" s="232"/>
      <c r="V32" s="232"/>
      <c r="W32" s="232"/>
      <c r="X32" s="232"/>
      <c r="Y32" s="232"/>
      <c r="Z32" s="410"/>
    </row>
    <row r="33" spans="1:26" ht="18" customHeight="1">
      <c r="A33" s="84">
        <f>IF(ISBLANK(FlightLog!A33),"",FlightLog!A33)</f>
      </c>
      <c r="B33" s="85">
        <f>IF(ISBLANK(FlightLog!B33),"",FlightLog!B33)</f>
        <v>47</v>
      </c>
      <c r="C33" s="86">
        <f>IF(ISBLANK(FlightLog!C33),"",FlightLog!C33)</f>
      </c>
      <c r="D33" s="85">
        <f>IF(ISBLANK(FlightLog!D33),"",FlightLog!D33)</f>
        <v>1</v>
      </c>
      <c r="E33" s="114">
        <f>IF(ISBLANK(FlightLog!E33),"",FlightLog!E33)</f>
        <v>121</v>
      </c>
      <c r="F33" s="405">
        <f>IF(ISBLANK(FlightLog!H33),"",FlightLog!H33)</f>
        <v>0.8513888888888889</v>
      </c>
      <c r="G33" s="406"/>
      <c r="H33" s="117"/>
      <c r="I33" s="118"/>
      <c r="J33" s="119"/>
      <c r="K33" s="16"/>
      <c r="L33" s="67"/>
      <c r="M33" s="407">
        <f>IF(ISBLANK(FlightLog!P33),"",FlightLog!P33)</f>
      </c>
      <c r="N33" s="408"/>
      <c r="O33" s="408"/>
      <c r="P33" s="408"/>
      <c r="Q33" s="408"/>
      <c r="R33" s="408"/>
      <c r="S33" s="408"/>
      <c r="T33" s="409"/>
      <c r="U33" s="232"/>
      <c r="V33" s="232"/>
      <c r="W33" s="232"/>
      <c r="X33" s="232"/>
      <c r="Y33" s="232"/>
      <c r="Z33" s="410"/>
    </row>
    <row r="34" spans="1:26" ht="18" customHeight="1">
      <c r="A34" s="84">
        <f>IF(ISBLANK(FlightLog!A34),"",FlightLog!A34)</f>
      </c>
      <c r="B34" s="85">
        <f>IF(ISBLANK(FlightLog!B34),"",FlightLog!B34)</f>
        <v>46</v>
      </c>
      <c r="C34" s="86">
        <f>IF(ISBLANK(FlightLog!C34),"",FlightLog!C34)</f>
      </c>
      <c r="D34" s="85">
        <f>IF(ISBLANK(FlightLog!D34),"",FlightLog!D34)</f>
        <v>121</v>
      </c>
      <c r="E34" s="114">
        <f>IF(ISBLANK(FlightLog!E34),"",FlightLog!E34)</f>
        <v>1</v>
      </c>
      <c r="F34" s="405">
        <f>IF(ISBLANK(FlightLog!H34),"",FlightLog!H34)</f>
        <v>0.8659722222222223</v>
      </c>
      <c r="G34" s="406"/>
      <c r="H34" s="117"/>
      <c r="I34" s="118"/>
      <c r="J34" s="119"/>
      <c r="K34" s="16"/>
      <c r="L34" s="67"/>
      <c r="M34" s="407">
        <f>IF(ISBLANK(FlightLog!P34),"",FlightLog!P34)</f>
      </c>
      <c r="N34" s="408"/>
      <c r="O34" s="408"/>
      <c r="P34" s="408"/>
      <c r="Q34" s="408"/>
      <c r="R34" s="408"/>
      <c r="S34" s="408"/>
      <c r="T34" s="409"/>
      <c r="U34" s="232"/>
      <c r="V34" s="232"/>
      <c r="W34" s="232"/>
      <c r="X34" s="232"/>
      <c r="Y34" s="232"/>
      <c r="Z34" s="410"/>
    </row>
    <row r="35" spans="1:26" ht="18" customHeight="1">
      <c r="A35" s="84">
        <f>IF(ISBLANK(FlightLog!A35),"",FlightLog!A35)</f>
      </c>
      <c r="B35" s="85">
        <f>IF(ISBLANK(FlightLog!B35),"",FlightLog!B35)</f>
        <v>45</v>
      </c>
      <c r="C35" s="86">
        <f>IF(ISBLANK(FlightLog!C35),"",FlightLog!C35)</f>
      </c>
      <c r="D35" s="85">
        <f>IF(ISBLANK(FlightLog!D35),"",FlightLog!D35)</f>
        <v>1</v>
      </c>
      <c r="E35" s="114">
        <f>IF(ISBLANK(FlightLog!E35),"",FlightLog!E35)</f>
        <v>121</v>
      </c>
      <c r="F35" s="405">
        <f>IF(ISBLANK(FlightLog!H35),"",FlightLog!H35)</f>
        <v>0.8798611111111111</v>
      </c>
      <c r="G35" s="406"/>
      <c r="H35" s="117"/>
      <c r="I35" s="118"/>
      <c r="J35" s="119"/>
      <c r="K35" s="16"/>
      <c r="L35" s="67"/>
      <c r="M35" s="407">
        <f>IF(ISBLANK(FlightLog!P35),"",FlightLog!P35)</f>
      </c>
      <c r="N35" s="408"/>
      <c r="O35" s="408"/>
      <c r="P35" s="408"/>
      <c r="Q35" s="408"/>
      <c r="R35" s="408"/>
      <c r="S35" s="408"/>
      <c r="T35" s="409"/>
      <c r="U35" s="232"/>
      <c r="V35" s="232"/>
      <c r="W35" s="232"/>
      <c r="X35" s="232"/>
      <c r="Y35" s="232"/>
      <c r="Z35" s="410"/>
    </row>
    <row r="36" spans="1:26" ht="18" customHeight="1">
      <c r="A36" s="84">
        <f>IF(ISBLANK(FlightLog!A36),"",FlightLog!A36)</f>
      </c>
      <c r="B36" s="85">
        <f>IF(ISBLANK(FlightLog!B36),"",FlightLog!B36)</f>
        <v>44</v>
      </c>
      <c r="C36" s="86">
        <f>IF(ISBLANK(FlightLog!C36),"",FlightLog!C36)</f>
      </c>
      <c r="D36" s="85">
        <f>IF(ISBLANK(FlightLog!D36),"",FlightLog!D36)</f>
        <v>118</v>
      </c>
      <c r="E36" s="114">
        <f>IF(ISBLANK(FlightLog!E36),"",FlightLog!E36)</f>
        <v>1</v>
      </c>
      <c r="F36" s="405">
        <f>IF(ISBLANK(FlightLog!H36),"",FlightLog!H36)</f>
        <v>0.8944444444444444</v>
      </c>
      <c r="G36" s="406"/>
      <c r="H36" s="117"/>
      <c r="I36" s="118"/>
      <c r="J36" s="119"/>
      <c r="K36" s="67"/>
      <c r="L36" s="67"/>
      <c r="M36" s="407">
        <f>IF(ISBLANK(FlightLog!P36),"",FlightLog!P36)</f>
      </c>
      <c r="N36" s="408"/>
      <c r="O36" s="408"/>
      <c r="P36" s="408"/>
      <c r="Q36" s="408"/>
      <c r="R36" s="408"/>
      <c r="S36" s="408"/>
      <c r="T36" s="409"/>
      <c r="U36" s="232"/>
      <c r="V36" s="232"/>
      <c r="W36" s="232"/>
      <c r="X36" s="232"/>
      <c r="Y36" s="232"/>
      <c r="Z36" s="410"/>
    </row>
    <row r="37" spans="1:26" ht="18" customHeight="1">
      <c r="A37" s="198" t="str">
        <f>IF(ISBLANK(FlightLog!A37),"",FlightLog!A37)</f>
        <v>Ward_X</v>
      </c>
      <c r="B37" s="199">
        <f>IF(ISBLANK(FlightLog!B37),"",FlightLog!B37)</f>
        <v>2</v>
      </c>
      <c r="C37" s="200">
        <f>IF(ISBLANK(FlightLog!C37),"",FlightLog!C37)</f>
      </c>
      <c r="D37" s="199">
        <f>IF(ISBLANK(FlightLog!D37),"",FlightLog!D37)</f>
        <v>21</v>
      </c>
      <c r="E37" s="201">
        <f>IF(ISBLANK(FlightLog!E37),"",FlightLog!E37)</f>
        <v>37</v>
      </c>
      <c r="F37" s="417">
        <f>IF(ISBLANK(FlightLog!H37),"",FlightLog!H37)</f>
        <v>0.9152777777777777</v>
      </c>
      <c r="G37" s="418"/>
      <c r="H37" s="202"/>
      <c r="I37" s="203"/>
      <c r="J37" s="204"/>
      <c r="K37" s="193"/>
      <c r="L37" s="193"/>
      <c r="M37" s="401" t="str">
        <f>IF(ISBLANK(FlightLog!P37),"",FlightLog!P37)</f>
        <v>Cross Tie Line</v>
      </c>
      <c r="N37" s="402"/>
      <c r="O37" s="402"/>
      <c r="P37" s="402"/>
      <c r="Q37" s="402"/>
      <c r="R37" s="402"/>
      <c r="S37" s="402"/>
      <c r="T37" s="403"/>
      <c r="U37" s="239"/>
      <c r="V37" s="239"/>
      <c r="W37" s="239"/>
      <c r="X37" s="239"/>
      <c r="Y37" s="239"/>
      <c r="Z37" s="404"/>
    </row>
    <row r="38" spans="1:26" ht="18" customHeight="1">
      <c r="A38" s="198">
        <f>IF(ISBLANK(FlightLog!A38),"",FlightLog!A38)</f>
      </c>
      <c r="B38" s="199">
        <f>IF(ISBLANK(FlightLog!B38),"",FlightLog!B38)</f>
      </c>
      <c r="C38" s="200">
        <f>IF(ISBLANK(FlightLog!C38),"",FlightLog!C38)</f>
      </c>
      <c r="D38" s="199">
        <f>IF(ISBLANK(FlightLog!D38),"",FlightLog!D38)</f>
      </c>
      <c r="E38" s="201">
        <f>IF(ISBLANK(FlightLog!E38),"",FlightLog!E38)</f>
      </c>
      <c r="F38" s="417">
        <f>IF(ISBLANK(FlightLog!H38),"",FlightLog!H38)</f>
        <v>0.9180555555555556</v>
      </c>
      <c r="G38" s="418"/>
      <c r="H38" s="202"/>
      <c r="I38" s="203"/>
      <c r="J38" s="204"/>
      <c r="K38" s="193"/>
      <c r="L38" s="193"/>
      <c r="M38" s="401" t="str">
        <f>IF(ISBLANK(FlightLog!P38),"",FlightLog!P38)</f>
        <v>Post Acquisition Alignment Turns</v>
      </c>
      <c r="N38" s="402"/>
      <c r="O38" s="402"/>
      <c r="P38" s="402"/>
      <c r="Q38" s="402"/>
      <c r="R38" s="402"/>
      <c r="S38" s="402"/>
      <c r="T38" s="403"/>
      <c r="U38" s="239"/>
      <c r="V38" s="239"/>
      <c r="W38" s="239"/>
      <c r="X38" s="239"/>
      <c r="Y38" s="239"/>
      <c r="Z38" s="404"/>
    </row>
    <row r="39" spans="1:26" ht="18" customHeight="1">
      <c r="A39" s="84">
        <f>IF(ISBLANK(FlightLog!A39),"",FlightLog!A39)</f>
      </c>
      <c r="B39" s="85">
        <f>IF(ISBLANK(FlightLog!B39),"",FlightLog!B39)</f>
      </c>
      <c r="C39" s="86">
        <f>IF(ISBLANK(FlightLog!C39),"",FlightLog!C39)</f>
      </c>
      <c r="D39" s="85">
        <f>IF(ISBLANK(FlightLog!D39),"",FlightLog!D39)</f>
      </c>
      <c r="E39" s="114">
        <f>IF(ISBLANK(FlightLog!E39),"",FlightLog!E39)</f>
      </c>
      <c r="F39" s="405">
        <f>IF(ISBLANK(FlightLog!H39),"",FlightLog!H39)</f>
        <v>0.9263888888888889</v>
      </c>
      <c r="G39" s="406"/>
      <c r="H39" s="117"/>
      <c r="I39" s="118"/>
      <c r="J39" s="119"/>
      <c r="K39" s="67"/>
      <c r="L39" s="67"/>
      <c r="M39" s="407" t="str">
        <f>IF(ISBLANK(FlightLog!P39),"",FlightLog!P39)</f>
        <v>Ground Static at KMOT</v>
      </c>
      <c r="N39" s="408"/>
      <c r="O39" s="408"/>
      <c r="P39" s="408"/>
      <c r="Q39" s="408"/>
      <c r="R39" s="408"/>
      <c r="S39" s="408"/>
      <c r="T39" s="409"/>
      <c r="U39" s="232"/>
      <c r="V39" s="232"/>
      <c r="W39" s="232"/>
      <c r="X39" s="232"/>
      <c r="Y39" s="232"/>
      <c r="Z39" s="410"/>
    </row>
    <row r="40" spans="1:26" ht="18" customHeight="1">
      <c r="A40" s="84">
        <f>IF(ISBLANK(FlightLog!A40),"",FlightLog!A40)</f>
      </c>
      <c r="B40" s="85">
        <f>IF(ISBLANK(FlightLog!B40),"",FlightLog!B40)</f>
      </c>
      <c r="C40" s="86">
        <f>IF(ISBLANK(FlightLog!C40),"",FlightLog!C40)</f>
      </c>
      <c r="D40" s="85">
        <f>IF(ISBLANK(FlightLog!D40),"",FlightLog!D40)</f>
      </c>
      <c r="E40" s="114">
        <f>IF(ISBLANK(FlightLog!E40),"",FlightLog!E40)</f>
      </c>
      <c r="F40" s="405">
        <f>IF(ISBLANK(FlightLog!H40),"",FlightLog!H40)</f>
      </c>
      <c r="G40" s="406"/>
      <c r="H40" s="117"/>
      <c r="I40" s="118"/>
      <c r="J40" s="119"/>
      <c r="K40" s="67"/>
      <c r="L40" s="67"/>
      <c r="M40" s="407">
        <f>IF(ISBLANK(FlightLog!P40),"",FlightLog!P40)</f>
      </c>
      <c r="N40" s="408"/>
      <c r="O40" s="408"/>
      <c r="P40" s="408"/>
      <c r="Q40" s="408"/>
      <c r="R40" s="408"/>
      <c r="S40" s="408"/>
      <c r="T40" s="409"/>
      <c r="U40" s="232"/>
      <c r="V40" s="232"/>
      <c r="W40" s="232"/>
      <c r="X40" s="232"/>
      <c r="Y40" s="232"/>
      <c r="Z40" s="410"/>
    </row>
    <row r="41" spans="1:26" ht="18" customHeight="1">
      <c r="A41" s="84">
        <f>IF(ISBLANK(FlightLog!A41),"",FlightLog!A41)</f>
      </c>
      <c r="B41" s="85">
        <f>IF(ISBLANK(FlightLog!B41),"",FlightLog!B41)</f>
      </c>
      <c r="C41" s="86">
        <f>IF(ISBLANK(FlightLog!C41),"",FlightLog!C41)</f>
      </c>
      <c r="D41" s="85">
        <f>IF(ISBLANK(FlightLog!D41),"",FlightLog!D41)</f>
      </c>
      <c r="E41" s="114">
        <f>IF(ISBLANK(FlightLog!E41),"",FlightLog!E41)</f>
      </c>
      <c r="F41" s="405">
        <f>IF(ISBLANK(FlightLog!H41),"",FlightLog!H41)</f>
      </c>
      <c r="G41" s="406"/>
      <c r="H41" s="117"/>
      <c r="I41" s="118"/>
      <c r="J41" s="119"/>
      <c r="K41" s="67"/>
      <c r="L41" s="67"/>
      <c r="M41" s="407">
        <f>IF(ISBLANK(FlightLog!P41),"",FlightLog!P41)</f>
      </c>
      <c r="N41" s="408"/>
      <c r="O41" s="408"/>
      <c r="P41" s="408"/>
      <c r="Q41" s="408"/>
      <c r="R41" s="408"/>
      <c r="S41" s="408"/>
      <c r="T41" s="409"/>
      <c r="U41" s="232"/>
      <c r="V41" s="232"/>
      <c r="W41" s="232"/>
      <c r="X41" s="232"/>
      <c r="Y41" s="232"/>
      <c r="Z41" s="410"/>
    </row>
    <row r="42" spans="1:26" ht="18" customHeight="1">
      <c r="A42" s="84">
        <f>IF(ISBLANK(FlightLog!A42),"",FlightLog!A42)</f>
      </c>
      <c r="B42" s="85">
        <f>IF(ISBLANK(FlightLog!B42),"",FlightLog!B42)</f>
      </c>
      <c r="C42" s="86">
        <f>IF(ISBLANK(FlightLog!C42),"",FlightLog!C42)</f>
      </c>
      <c r="D42" s="85">
        <f>IF(ISBLANK(FlightLog!D42),"",FlightLog!D42)</f>
      </c>
      <c r="E42" s="114">
        <f>IF(ISBLANK(FlightLog!E42),"",FlightLog!E42)</f>
      </c>
      <c r="F42" s="405">
        <f>IF(ISBLANK(FlightLog!H42),"",FlightLog!H42)</f>
      </c>
      <c r="G42" s="406"/>
      <c r="H42" s="117"/>
      <c r="I42" s="118"/>
      <c r="J42" s="119"/>
      <c r="K42" s="67"/>
      <c r="L42" s="67"/>
      <c r="M42" s="407">
        <f>IF(ISBLANK(FlightLog!P42),"",FlightLog!P42)</f>
      </c>
      <c r="N42" s="408"/>
      <c r="O42" s="408"/>
      <c r="P42" s="408"/>
      <c r="Q42" s="408"/>
      <c r="R42" s="408"/>
      <c r="S42" s="408"/>
      <c r="T42" s="409"/>
      <c r="U42" s="232"/>
      <c r="V42" s="232"/>
      <c r="W42" s="232"/>
      <c r="X42" s="232"/>
      <c r="Y42" s="232"/>
      <c r="Z42" s="410"/>
    </row>
    <row r="43" spans="1:26" ht="18" customHeight="1">
      <c r="A43" s="84">
        <f>IF(ISBLANK(FlightLog!A43),"",FlightLog!A43)</f>
      </c>
      <c r="B43" s="85">
        <f>IF(ISBLANK(FlightLog!B43),"",FlightLog!B43)</f>
      </c>
      <c r="C43" s="86">
        <f>IF(ISBLANK(FlightLog!C43),"",FlightLog!C43)</f>
      </c>
      <c r="D43" s="85">
        <f>IF(ISBLANK(FlightLog!D43),"",FlightLog!D43)</f>
      </c>
      <c r="E43" s="114">
        <f>IF(ISBLANK(FlightLog!E43),"",FlightLog!E43)</f>
      </c>
      <c r="F43" s="405">
        <f>IF(ISBLANK(FlightLog!H43),"",FlightLog!H43)</f>
      </c>
      <c r="G43" s="406"/>
      <c r="H43" s="117"/>
      <c r="I43" s="118"/>
      <c r="J43" s="119"/>
      <c r="K43" s="67"/>
      <c r="L43" s="67"/>
      <c r="M43" s="407">
        <f>IF(ISBLANK(FlightLog!P43),"",FlightLog!P43)</f>
      </c>
      <c r="N43" s="408"/>
      <c r="O43" s="408"/>
      <c r="P43" s="408"/>
      <c r="Q43" s="408"/>
      <c r="R43" s="408"/>
      <c r="S43" s="408"/>
      <c r="T43" s="409"/>
      <c r="U43" s="232"/>
      <c r="V43" s="232"/>
      <c r="W43" s="232"/>
      <c r="X43" s="232"/>
      <c r="Y43" s="232"/>
      <c r="Z43" s="410"/>
    </row>
    <row r="44" spans="1:26" ht="18" customHeight="1">
      <c r="A44" s="84">
        <f>IF(ISBLANK(FlightLog!A44),"",FlightLog!A44)</f>
      </c>
      <c r="B44" s="85">
        <f>IF(ISBLANK(FlightLog!B44),"",FlightLog!B44)</f>
      </c>
      <c r="C44" s="86">
        <f>IF(ISBLANK(FlightLog!C44),"",FlightLog!C44)</f>
      </c>
      <c r="D44" s="85">
        <f>IF(ISBLANK(FlightLog!D44),"",FlightLog!D44)</f>
      </c>
      <c r="E44" s="114">
        <f>IF(ISBLANK(FlightLog!E44),"",FlightLog!E44)</f>
      </c>
      <c r="F44" s="405">
        <f>IF(ISBLANK(FlightLog!H44),"",FlightLog!H44)</f>
      </c>
      <c r="G44" s="406"/>
      <c r="H44" s="117"/>
      <c r="I44" s="118"/>
      <c r="J44" s="119"/>
      <c r="K44" s="67"/>
      <c r="L44" s="67"/>
      <c r="M44" s="407">
        <f>IF(ISBLANK(FlightLog!P44),"",FlightLog!P44)</f>
      </c>
      <c r="N44" s="408"/>
      <c r="O44" s="408"/>
      <c r="P44" s="408"/>
      <c r="Q44" s="408"/>
      <c r="R44" s="408"/>
      <c r="S44" s="408"/>
      <c r="T44" s="409"/>
      <c r="U44" s="232"/>
      <c r="V44" s="232"/>
      <c r="W44" s="232"/>
      <c r="X44" s="232"/>
      <c r="Y44" s="232"/>
      <c r="Z44" s="410"/>
    </row>
    <row r="45" spans="1:26" ht="18" customHeight="1">
      <c r="A45" s="84">
        <f>IF(ISBLANK(FlightLog!A45),"",FlightLog!A45)</f>
      </c>
      <c r="B45" s="85">
        <f>IF(ISBLANK(FlightLog!B45),"",FlightLog!B45)</f>
      </c>
      <c r="C45" s="86">
        <f>IF(ISBLANK(FlightLog!C45),"",FlightLog!C45)</f>
      </c>
      <c r="D45" s="85">
        <f>IF(ISBLANK(FlightLog!D45),"",FlightLog!D45)</f>
      </c>
      <c r="E45" s="114">
        <f>IF(ISBLANK(FlightLog!E45),"",FlightLog!E45)</f>
      </c>
      <c r="F45" s="405">
        <f>IF(ISBLANK(FlightLog!H45),"",FlightLog!H45)</f>
      </c>
      <c r="G45" s="406"/>
      <c r="H45" s="117"/>
      <c r="I45" s="118"/>
      <c r="J45" s="119"/>
      <c r="K45" s="67"/>
      <c r="L45" s="67"/>
      <c r="M45" s="407">
        <f>IF(ISBLANK(FlightLog!P45),"",FlightLog!P45)</f>
      </c>
      <c r="N45" s="408"/>
      <c r="O45" s="408"/>
      <c r="P45" s="408"/>
      <c r="Q45" s="408"/>
      <c r="R45" s="408"/>
      <c r="S45" s="408"/>
      <c r="T45" s="409"/>
      <c r="U45" s="232"/>
      <c r="V45" s="232"/>
      <c r="W45" s="232"/>
      <c r="X45" s="232"/>
      <c r="Y45" s="232"/>
      <c r="Z45" s="410"/>
    </row>
    <row r="46" spans="1:26" ht="18" customHeight="1">
      <c r="A46" s="84">
        <f>IF(ISBLANK(FlightLog!A46),"",FlightLog!A46)</f>
      </c>
      <c r="B46" s="85">
        <f>IF(ISBLANK(FlightLog!B46),"",FlightLog!B46)</f>
      </c>
      <c r="C46" s="86">
        <f>IF(ISBLANK(FlightLog!C46),"",FlightLog!C46)</f>
      </c>
      <c r="D46" s="85">
        <f>IF(ISBLANK(FlightLog!D46),"",FlightLog!D46)</f>
      </c>
      <c r="E46" s="114">
        <f>IF(ISBLANK(FlightLog!E46),"",FlightLog!E46)</f>
      </c>
      <c r="F46" s="405">
        <f>IF(ISBLANK(FlightLog!H46),"",FlightLog!H46)</f>
      </c>
      <c r="G46" s="406"/>
      <c r="H46" s="117"/>
      <c r="I46" s="118"/>
      <c r="J46" s="119"/>
      <c r="K46" s="67"/>
      <c r="L46" s="67"/>
      <c r="M46" s="407">
        <f>IF(ISBLANK(FlightLog!P46),"",FlightLog!P46)</f>
      </c>
      <c r="N46" s="408"/>
      <c r="O46" s="408"/>
      <c r="P46" s="408"/>
      <c r="Q46" s="408"/>
      <c r="R46" s="408"/>
      <c r="S46" s="408"/>
      <c r="T46" s="409"/>
      <c r="U46" s="232"/>
      <c r="V46" s="232"/>
      <c r="W46" s="232"/>
      <c r="X46" s="232"/>
      <c r="Y46" s="232"/>
      <c r="Z46" s="410"/>
    </row>
    <row r="47" spans="1:26" ht="18" customHeight="1">
      <c r="A47" s="84">
        <f>IF(ISBLANK(FlightLog!A47),"",FlightLog!A47)</f>
      </c>
      <c r="B47" s="85">
        <f>IF(ISBLANK(FlightLog!B47),"",FlightLog!B47)</f>
      </c>
      <c r="C47" s="86">
        <f>IF(ISBLANK(FlightLog!C47),"",FlightLog!C47)</f>
      </c>
      <c r="D47" s="85">
        <f>IF(ISBLANK(FlightLog!D47),"",FlightLog!D47)</f>
      </c>
      <c r="E47" s="114">
        <f>IF(ISBLANK(FlightLog!E47),"",FlightLog!E47)</f>
      </c>
      <c r="F47" s="405">
        <f>IF(ISBLANK(FlightLog!H47),"",FlightLog!H47)</f>
      </c>
      <c r="G47" s="406"/>
      <c r="H47" s="117"/>
      <c r="I47" s="118"/>
      <c r="J47" s="119"/>
      <c r="K47" s="67"/>
      <c r="L47" s="67"/>
      <c r="M47" s="407">
        <f>IF(ISBLANK(FlightLog!P47),"",FlightLog!P47)</f>
      </c>
      <c r="N47" s="408"/>
      <c r="O47" s="408"/>
      <c r="P47" s="408"/>
      <c r="Q47" s="408"/>
      <c r="R47" s="408"/>
      <c r="S47" s="408"/>
      <c r="T47" s="409"/>
      <c r="U47" s="232"/>
      <c r="V47" s="232"/>
      <c r="W47" s="232"/>
      <c r="X47" s="232"/>
      <c r="Y47" s="232"/>
      <c r="Z47" s="410"/>
    </row>
    <row r="48" spans="1:26" ht="18" customHeight="1">
      <c r="A48" s="84">
        <f>IF(ISBLANK(FlightLog!A48),"",FlightLog!A48)</f>
      </c>
      <c r="B48" s="85">
        <f>IF(ISBLANK(FlightLog!B48),"",FlightLog!B48)</f>
      </c>
      <c r="C48" s="86">
        <f>IF(ISBLANK(FlightLog!C48),"",FlightLog!C48)</f>
      </c>
      <c r="D48" s="85">
        <f>IF(ISBLANK(FlightLog!D48),"",FlightLog!D48)</f>
      </c>
      <c r="E48" s="114">
        <f>IF(ISBLANK(FlightLog!E48),"",FlightLog!E48)</f>
      </c>
      <c r="F48" s="405">
        <f>IF(ISBLANK(FlightLog!H48),"",FlightLog!H48)</f>
      </c>
      <c r="G48" s="406"/>
      <c r="H48" s="117"/>
      <c r="I48" s="118"/>
      <c r="J48" s="119"/>
      <c r="K48" s="67"/>
      <c r="L48" s="67"/>
      <c r="M48" s="407">
        <f>IF(ISBLANK(FlightLog!P48),"",FlightLog!P48)</f>
      </c>
      <c r="N48" s="408"/>
      <c r="O48" s="408"/>
      <c r="P48" s="408"/>
      <c r="Q48" s="408"/>
      <c r="R48" s="408"/>
      <c r="S48" s="408"/>
      <c r="T48" s="409"/>
      <c r="U48" s="232"/>
      <c r="V48" s="232"/>
      <c r="W48" s="232"/>
      <c r="X48" s="232"/>
      <c r="Y48" s="232"/>
      <c r="Z48" s="410"/>
    </row>
    <row r="49" spans="1:26" ht="18" customHeight="1">
      <c r="A49" s="84">
        <f>IF(ISBLANK(FlightLog!A49),"",FlightLog!A49)</f>
      </c>
      <c r="B49" s="85">
        <f>IF(ISBLANK(FlightLog!B49),"",FlightLog!B49)</f>
      </c>
      <c r="C49" s="86">
        <f>IF(ISBLANK(FlightLog!C49),"",FlightLog!C49)</f>
      </c>
      <c r="D49" s="85">
        <f>IF(ISBLANK(FlightLog!D49),"",FlightLog!D49)</f>
      </c>
      <c r="E49" s="114">
        <f>IF(ISBLANK(FlightLog!E49),"",FlightLog!E49)</f>
      </c>
      <c r="F49" s="405">
        <f>IF(ISBLANK(FlightLog!H49),"",FlightLog!H49)</f>
      </c>
      <c r="G49" s="406"/>
      <c r="H49" s="117"/>
      <c r="I49" s="118"/>
      <c r="J49" s="119"/>
      <c r="K49" s="67"/>
      <c r="L49" s="67"/>
      <c r="M49" s="407">
        <f>IF(ISBLANK(FlightLog!P49),"",FlightLog!P49)</f>
      </c>
      <c r="N49" s="408"/>
      <c r="O49" s="408"/>
      <c r="P49" s="408"/>
      <c r="Q49" s="408"/>
      <c r="R49" s="408"/>
      <c r="S49" s="408"/>
      <c r="T49" s="409"/>
      <c r="U49" s="232"/>
      <c r="V49" s="232"/>
      <c r="W49" s="232"/>
      <c r="X49" s="232"/>
      <c r="Y49" s="232"/>
      <c r="Z49" s="410"/>
    </row>
    <row r="50" spans="1:26" ht="18" customHeight="1">
      <c r="A50" s="84">
        <f>IF(ISBLANK(FlightLog!A50),"",FlightLog!A50)</f>
      </c>
      <c r="B50" s="85">
        <f>IF(ISBLANK(FlightLog!B50),"",FlightLog!B50)</f>
      </c>
      <c r="C50" s="86">
        <f>IF(ISBLANK(FlightLog!C50),"",FlightLog!C50)</f>
      </c>
      <c r="D50" s="85">
        <f>IF(ISBLANK(FlightLog!D50),"",FlightLog!D50)</f>
      </c>
      <c r="E50" s="114">
        <f>IF(ISBLANK(FlightLog!E50),"",FlightLog!E50)</f>
      </c>
      <c r="F50" s="405">
        <f>IF(ISBLANK(FlightLog!H50),"",FlightLog!H50)</f>
      </c>
      <c r="G50" s="406"/>
      <c r="H50" s="117"/>
      <c r="I50" s="118"/>
      <c r="J50" s="119"/>
      <c r="K50" s="67"/>
      <c r="L50" s="67"/>
      <c r="M50" s="407">
        <f>IF(ISBLANK(FlightLog!P50),"",FlightLog!P50)</f>
      </c>
      <c r="N50" s="408"/>
      <c r="O50" s="408"/>
      <c r="P50" s="408"/>
      <c r="Q50" s="408"/>
      <c r="R50" s="408"/>
      <c r="S50" s="408"/>
      <c r="T50" s="409"/>
      <c r="U50" s="232"/>
      <c r="V50" s="232"/>
      <c r="W50" s="232"/>
      <c r="X50" s="232"/>
      <c r="Y50" s="232"/>
      <c r="Z50" s="410"/>
    </row>
    <row r="51" spans="1:26" ht="18" customHeight="1">
      <c r="A51" s="84">
        <f>IF(ISBLANK(FlightLog!A51),"",FlightLog!A51)</f>
      </c>
      <c r="B51" s="85">
        <f>IF(ISBLANK(FlightLog!B51),"",FlightLog!B51)</f>
      </c>
      <c r="C51" s="86">
        <f>IF(ISBLANK(FlightLog!C51),"",FlightLog!C51)</f>
      </c>
      <c r="D51" s="85">
        <f>IF(ISBLANK(FlightLog!D51),"",FlightLog!D51)</f>
      </c>
      <c r="E51" s="114">
        <f>IF(ISBLANK(FlightLog!E51),"",FlightLog!E51)</f>
      </c>
      <c r="F51" s="405">
        <f>IF(ISBLANK(FlightLog!H51),"",FlightLog!H51)</f>
      </c>
      <c r="G51" s="406"/>
      <c r="H51" s="117"/>
      <c r="I51" s="118"/>
      <c r="J51" s="119"/>
      <c r="K51" s="67"/>
      <c r="L51" s="67"/>
      <c r="M51" s="407">
        <f>IF(ISBLANK(FlightLog!P51),"",FlightLog!P51)</f>
      </c>
      <c r="N51" s="408"/>
      <c r="O51" s="408"/>
      <c r="P51" s="408"/>
      <c r="Q51" s="408"/>
      <c r="R51" s="408"/>
      <c r="S51" s="408"/>
      <c r="T51" s="409"/>
      <c r="U51" s="232"/>
      <c r="V51" s="232"/>
      <c r="W51" s="232"/>
      <c r="X51" s="232"/>
      <c r="Y51" s="232"/>
      <c r="Z51" s="410"/>
    </row>
    <row r="52" spans="1:26" ht="18" customHeight="1">
      <c r="A52" s="84">
        <f>IF(ISBLANK(FlightLog!A52),"",FlightLog!A52)</f>
      </c>
      <c r="B52" s="85">
        <f>IF(ISBLANK(FlightLog!B52),"",FlightLog!B52)</f>
      </c>
      <c r="C52" s="86">
        <f>IF(ISBLANK(FlightLog!C52),"",FlightLog!C52)</f>
      </c>
      <c r="D52" s="85">
        <f>IF(ISBLANK(FlightLog!D52),"",FlightLog!D52)</f>
      </c>
      <c r="E52" s="114">
        <f>IF(ISBLANK(FlightLog!E52),"",FlightLog!E52)</f>
      </c>
      <c r="F52" s="405">
        <f>IF(ISBLANK(FlightLog!H52),"",FlightLog!H52)</f>
      </c>
      <c r="G52" s="406"/>
      <c r="H52" s="117"/>
      <c r="I52" s="118"/>
      <c r="J52" s="119"/>
      <c r="K52" s="67"/>
      <c r="L52" s="67"/>
      <c r="M52" s="407">
        <f>IF(ISBLANK(FlightLog!P52),"",FlightLog!P52)</f>
      </c>
      <c r="N52" s="408"/>
      <c r="O52" s="408"/>
      <c r="P52" s="408"/>
      <c r="Q52" s="408"/>
      <c r="R52" s="408"/>
      <c r="S52" s="408"/>
      <c r="T52" s="409"/>
      <c r="U52" s="232"/>
      <c r="V52" s="232"/>
      <c r="W52" s="232"/>
      <c r="X52" s="232"/>
      <c r="Y52" s="232"/>
      <c r="Z52" s="410"/>
    </row>
    <row r="53" spans="1:26" ht="18" customHeight="1">
      <c r="A53" s="84">
        <f>IF(ISBLANK(FlightLog!A53),"",FlightLog!A53)</f>
      </c>
      <c r="B53" s="85">
        <f>IF(ISBLANK(FlightLog!B53),"",FlightLog!B53)</f>
      </c>
      <c r="C53" s="86">
        <f>IF(ISBLANK(FlightLog!C53),"",FlightLog!C53)</f>
      </c>
      <c r="D53" s="85">
        <f>IF(ISBLANK(FlightLog!D53),"",FlightLog!D53)</f>
      </c>
      <c r="E53" s="114">
        <f>IF(ISBLANK(FlightLog!E53),"",FlightLog!E53)</f>
      </c>
      <c r="F53" s="405">
        <f>IF(ISBLANK(FlightLog!H53),"",FlightLog!H53)</f>
      </c>
      <c r="G53" s="406"/>
      <c r="H53" s="117"/>
      <c r="I53" s="118"/>
      <c r="J53" s="119"/>
      <c r="K53" s="67"/>
      <c r="L53" s="67"/>
      <c r="M53" s="407">
        <f>IF(ISBLANK(FlightLog!P53),"",FlightLog!P53)</f>
      </c>
      <c r="N53" s="408"/>
      <c r="O53" s="408"/>
      <c r="P53" s="408"/>
      <c r="Q53" s="408"/>
      <c r="R53" s="408"/>
      <c r="S53" s="408"/>
      <c r="T53" s="409"/>
      <c r="U53" s="232"/>
      <c r="V53" s="232"/>
      <c r="W53" s="232"/>
      <c r="X53" s="232"/>
      <c r="Y53" s="232"/>
      <c r="Z53" s="410"/>
    </row>
    <row r="54" spans="1:26" ht="18" customHeight="1">
      <c r="A54" s="84">
        <f>IF(ISBLANK(FlightLog!A54),"",FlightLog!A54)</f>
      </c>
      <c r="B54" s="85">
        <f>IF(ISBLANK(FlightLog!B54),"",FlightLog!B54)</f>
      </c>
      <c r="C54" s="86">
        <f>IF(ISBLANK(FlightLog!C54),"",FlightLog!C54)</f>
      </c>
      <c r="D54" s="85">
        <f>IF(ISBLANK(FlightLog!D54),"",FlightLog!D54)</f>
      </c>
      <c r="E54" s="114">
        <f>IF(ISBLANK(FlightLog!E54),"",FlightLog!E54)</f>
      </c>
      <c r="F54" s="405">
        <f>IF(ISBLANK(FlightLog!H54),"",FlightLog!H54)</f>
      </c>
      <c r="G54" s="406"/>
      <c r="H54" s="117"/>
      <c r="I54" s="118"/>
      <c r="J54" s="119"/>
      <c r="K54" s="67"/>
      <c r="L54" s="67"/>
      <c r="M54" s="407">
        <f>IF(ISBLANK(FlightLog!P54),"",FlightLog!P54)</f>
      </c>
      <c r="N54" s="408"/>
      <c r="O54" s="408"/>
      <c r="P54" s="408"/>
      <c r="Q54" s="408"/>
      <c r="R54" s="408"/>
      <c r="S54" s="408"/>
      <c r="T54" s="409"/>
      <c r="U54" s="232"/>
      <c r="V54" s="232"/>
      <c r="W54" s="232"/>
      <c r="X54" s="232"/>
      <c r="Y54" s="232"/>
      <c r="Z54" s="410"/>
    </row>
    <row r="55" spans="1:26" ht="18" customHeight="1">
      <c r="A55" s="84">
        <f>IF(ISBLANK(FlightLog!A55),"",FlightLog!A55)</f>
      </c>
      <c r="B55" s="85">
        <f>IF(ISBLANK(FlightLog!B55),"",FlightLog!B55)</f>
      </c>
      <c r="C55" s="86">
        <f>IF(ISBLANK(FlightLog!C55),"",FlightLog!C55)</f>
      </c>
      <c r="D55" s="85">
        <f>IF(ISBLANK(FlightLog!D55),"",FlightLog!D55)</f>
      </c>
      <c r="E55" s="114">
        <f>IF(ISBLANK(FlightLog!E55),"",FlightLog!E55)</f>
      </c>
      <c r="F55" s="405">
        <f>IF(ISBLANK(FlightLog!H55),"",FlightLog!H55)</f>
      </c>
      <c r="G55" s="406"/>
      <c r="H55" s="117"/>
      <c r="I55" s="118"/>
      <c r="J55" s="119"/>
      <c r="K55" s="67"/>
      <c r="L55" s="67"/>
      <c r="M55" s="407">
        <f>IF(ISBLANK(FlightLog!P55),"",FlightLog!P55)</f>
      </c>
      <c r="N55" s="408"/>
      <c r="O55" s="408"/>
      <c r="P55" s="408"/>
      <c r="Q55" s="408"/>
      <c r="R55" s="408"/>
      <c r="S55" s="408"/>
      <c r="T55" s="409"/>
      <c r="U55" s="232"/>
      <c r="V55" s="232"/>
      <c r="W55" s="232"/>
      <c r="X55" s="232"/>
      <c r="Y55" s="232"/>
      <c r="Z55" s="410"/>
    </row>
    <row r="56" spans="1:26" ht="18" customHeight="1">
      <c r="A56" s="84">
        <f>IF(ISBLANK(FlightLog!A56),"",FlightLog!A56)</f>
      </c>
      <c r="B56" s="85">
        <f>IF(ISBLANK(FlightLog!B56),"",FlightLog!B56)</f>
      </c>
      <c r="C56" s="86">
        <f>IF(ISBLANK(FlightLog!C56),"",FlightLog!C56)</f>
      </c>
      <c r="D56" s="85">
        <f>IF(ISBLANK(FlightLog!D56),"",FlightLog!D56)</f>
      </c>
      <c r="E56" s="114">
        <f>IF(ISBLANK(FlightLog!E56),"",FlightLog!E56)</f>
      </c>
      <c r="F56" s="405">
        <f>IF(ISBLANK(FlightLog!H56),"",FlightLog!H56)</f>
      </c>
      <c r="G56" s="406"/>
      <c r="H56" s="117"/>
      <c r="I56" s="118"/>
      <c r="J56" s="119"/>
      <c r="K56" s="67"/>
      <c r="L56" s="67"/>
      <c r="M56" s="407">
        <f>IF(ISBLANK(FlightLog!P56),"",FlightLog!P56)</f>
      </c>
      <c r="N56" s="408"/>
      <c r="O56" s="408"/>
      <c r="P56" s="408"/>
      <c r="Q56" s="408"/>
      <c r="R56" s="408"/>
      <c r="S56" s="408"/>
      <c r="T56" s="409"/>
      <c r="U56" s="232"/>
      <c r="V56" s="232"/>
      <c r="W56" s="232"/>
      <c r="X56" s="232"/>
      <c r="Y56" s="232"/>
      <c r="Z56" s="410"/>
    </row>
    <row r="57" spans="1:26" ht="18" customHeight="1">
      <c r="A57" s="84">
        <f>IF(ISBLANK(FlightLog!A57),"",FlightLog!A57)</f>
      </c>
      <c r="B57" s="85">
        <f>IF(ISBLANK(FlightLog!B57),"",FlightLog!B57)</f>
      </c>
      <c r="C57" s="86">
        <f>IF(ISBLANK(FlightLog!C57),"",FlightLog!C57)</f>
      </c>
      <c r="D57" s="85">
        <f>IF(ISBLANK(FlightLog!D57),"",FlightLog!D57)</f>
      </c>
      <c r="E57" s="114">
        <f>IF(ISBLANK(FlightLog!E57),"",FlightLog!E57)</f>
      </c>
      <c r="F57" s="405">
        <f>IF(ISBLANK(FlightLog!H57),"",FlightLog!H57)</f>
      </c>
      <c r="G57" s="406"/>
      <c r="H57" s="117"/>
      <c r="I57" s="118"/>
      <c r="J57" s="119"/>
      <c r="K57" s="67"/>
      <c r="L57" s="67"/>
      <c r="M57" s="407">
        <f>IF(ISBLANK(FlightLog!P57),"",FlightLog!P57)</f>
      </c>
      <c r="N57" s="408"/>
      <c r="O57" s="408"/>
      <c r="P57" s="408"/>
      <c r="Q57" s="408"/>
      <c r="R57" s="408"/>
      <c r="S57" s="408"/>
      <c r="T57" s="409"/>
      <c r="U57" s="232"/>
      <c r="V57" s="232"/>
      <c r="W57" s="232"/>
      <c r="X57" s="232"/>
      <c r="Y57" s="232"/>
      <c r="Z57" s="410"/>
    </row>
    <row r="58" spans="1:26" ht="18" customHeight="1">
      <c r="A58" s="84">
        <f>IF(ISBLANK(FlightLog!A58),"",FlightLog!A58)</f>
      </c>
      <c r="B58" s="85">
        <f>IF(ISBLANK(FlightLog!B58),"",FlightLog!B58)</f>
      </c>
      <c r="C58" s="86">
        <f>IF(ISBLANK(FlightLog!C58),"",FlightLog!C58)</f>
      </c>
      <c r="D58" s="85">
        <f>IF(ISBLANK(FlightLog!D58),"",FlightLog!D58)</f>
      </c>
      <c r="E58" s="114">
        <f>IF(ISBLANK(FlightLog!E58),"",FlightLog!E58)</f>
      </c>
      <c r="F58" s="405">
        <f>IF(ISBLANK(FlightLog!H58),"",FlightLog!H58)</f>
      </c>
      <c r="G58" s="406"/>
      <c r="H58" s="117"/>
      <c r="I58" s="118"/>
      <c r="J58" s="119"/>
      <c r="K58" s="67"/>
      <c r="L58" s="67"/>
      <c r="M58" s="407">
        <f>IF(ISBLANK(FlightLog!P58),"",FlightLog!P58)</f>
      </c>
      <c r="N58" s="408"/>
      <c r="O58" s="408"/>
      <c r="P58" s="408"/>
      <c r="Q58" s="408"/>
      <c r="R58" s="408"/>
      <c r="S58" s="408"/>
      <c r="T58" s="409"/>
      <c r="U58" s="232"/>
      <c r="V58" s="232"/>
      <c r="W58" s="232"/>
      <c r="X58" s="232"/>
      <c r="Y58" s="232"/>
      <c r="Z58" s="410"/>
    </row>
    <row r="59" spans="1:26" ht="18" customHeight="1">
      <c r="A59" s="84">
        <f>IF(ISBLANK(FlightLog!A59),"",FlightLog!A59)</f>
      </c>
      <c r="B59" s="85">
        <f>IF(ISBLANK(FlightLog!B59),"",FlightLog!B59)</f>
      </c>
      <c r="C59" s="86">
        <f>IF(ISBLANK(FlightLog!C59),"",FlightLog!C59)</f>
      </c>
      <c r="D59" s="85">
        <f>IF(ISBLANK(FlightLog!D59),"",FlightLog!D59)</f>
      </c>
      <c r="E59" s="114">
        <f>IF(ISBLANK(FlightLog!E59),"",FlightLog!E59)</f>
      </c>
      <c r="F59" s="405">
        <f>IF(ISBLANK(FlightLog!H59),"",FlightLog!H59)</f>
      </c>
      <c r="G59" s="406"/>
      <c r="H59" s="117"/>
      <c r="I59" s="118"/>
      <c r="J59" s="119"/>
      <c r="K59" s="67"/>
      <c r="L59" s="67"/>
      <c r="M59" s="407">
        <f>IF(ISBLANK(FlightLog!P59),"",FlightLog!P59)</f>
      </c>
      <c r="N59" s="408"/>
      <c r="O59" s="408"/>
      <c r="P59" s="408"/>
      <c r="Q59" s="408"/>
      <c r="R59" s="408"/>
      <c r="S59" s="408"/>
      <c r="T59" s="409"/>
      <c r="U59" s="232"/>
      <c r="V59" s="232"/>
      <c r="W59" s="232"/>
      <c r="X59" s="232"/>
      <c r="Y59" s="232"/>
      <c r="Z59" s="410"/>
    </row>
    <row r="60" spans="1:26" ht="18" customHeight="1">
      <c r="A60" s="84">
        <f>IF(ISBLANK(FlightLog!A60),"",FlightLog!A60)</f>
      </c>
      <c r="B60" s="85">
        <f>IF(ISBLANK(FlightLog!B60),"",FlightLog!B60)</f>
      </c>
      <c r="C60" s="86">
        <f>IF(ISBLANK(FlightLog!C60),"",FlightLog!C60)</f>
      </c>
      <c r="D60" s="85">
        <f>IF(ISBLANK(FlightLog!D60),"",FlightLog!D60)</f>
      </c>
      <c r="E60" s="114">
        <f>IF(ISBLANK(FlightLog!E60),"",FlightLog!E60)</f>
      </c>
      <c r="F60" s="405">
        <f>IF(ISBLANK(FlightLog!H60),"",FlightLog!H60)</f>
      </c>
      <c r="G60" s="406"/>
      <c r="H60" s="117"/>
      <c r="I60" s="118"/>
      <c r="J60" s="119"/>
      <c r="K60" s="67"/>
      <c r="L60" s="67"/>
      <c r="M60" s="407">
        <f>IF(ISBLANK(FlightLog!P60),"",FlightLog!P60)</f>
      </c>
      <c r="N60" s="408"/>
      <c r="O60" s="408"/>
      <c r="P60" s="408"/>
      <c r="Q60" s="408"/>
      <c r="R60" s="408"/>
      <c r="S60" s="408"/>
      <c r="T60" s="409"/>
      <c r="U60" s="232"/>
      <c r="V60" s="232"/>
      <c r="W60" s="232"/>
      <c r="X60" s="232"/>
      <c r="Y60" s="232"/>
      <c r="Z60" s="410"/>
    </row>
    <row r="61" spans="1:26" ht="18" customHeight="1">
      <c r="A61" s="84">
        <f>IF(ISBLANK(FlightLog!A61),"",FlightLog!A61)</f>
      </c>
      <c r="B61" s="85">
        <f>IF(ISBLANK(FlightLog!B61),"",FlightLog!B61)</f>
      </c>
      <c r="C61" s="86">
        <f>IF(ISBLANK(FlightLog!C61),"",FlightLog!C61)</f>
      </c>
      <c r="D61" s="85">
        <f>IF(ISBLANK(FlightLog!D61),"",FlightLog!D61)</f>
      </c>
      <c r="E61" s="114">
        <f>IF(ISBLANK(FlightLog!E61),"",FlightLog!E61)</f>
      </c>
      <c r="F61" s="405">
        <f>IF(ISBLANK(FlightLog!H61),"",FlightLog!H61)</f>
      </c>
      <c r="G61" s="406"/>
      <c r="H61" s="117"/>
      <c r="I61" s="118"/>
      <c r="J61" s="119"/>
      <c r="K61" s="67"/>
      <c r="L61" s="67"/>
      <c r="M61" s="407">
        <f>IF(ISBLANK(FlightLog!P61),"",FlightLog!P61)</f>
      </c>
      <c r="N61" s="408"/>
      <c r="O61" s="408"/>
      <c r="P61" s="408"/>
      <c r="Q61" s="408"/>
      <c r="R61" s="408"/>
      <c r="S61" s="408"/>
      <c r="T61" s="409"/>
      <c r="U61" s="232"/>
      <c r="V61" s="232"/>
      <c r="W61" s="232"/>
      <c r="X61" s="232"/>
      <c r="Y61" s="232"/>
      <c r="Z61" s="410"/>
    </row>
    <row r="62" spans="1:26" ht="18" customHeight="1">
      <c r="A62" s="198">
        <f>IF(ISBLANK(FlightLog!A62),"",FlightLog!A62)</f>
      </c>
      <c r="B62" s="199">
        <f>IF(ISBLANK(FlightLog!B62),"",FlightLog!B62)</f>
      </c>
      <c r="C62" s="200">
        <f>IF(ISBLANK(FlightLog!C62),"",FlightLog!C62)</f>
      </c>
      <c r="D62" s="199">
        <f>IF(ISBLANK(FlightLog!D62),"",FlightLog!D62)</f>
      </c>
      <c r="E62" s="201">
        <f>IF(ISBLANK(FlightLog!E62),"",FlightLog!E62)</f>
      </c>
      <c r="F62" s="417">
        <f>IF(ISBLANK(FlightLog!H62),"",FlightLog!H62)</f>
      </c>
      <c r="G62" s="418"/>
      <c r="H62" s="202"/>
      <c r="I62" s="203"/>
      <c r="J62" s="204"/>
      <c r="K62" s="193"/>
      <c r="L62" s="193"/>
      <c r="M62" s="401">
        <f>IF(ISBLANK(FlightLog!P62),"",FlightLog!P62)</f>
      </c>
      <c r="N62" s="402"/>
      <c r="O62" s="402"/>
      <c r="P62" s="402"/>
      <c r="Q62" s="402"/>
      <c r="R62" s="402"/>
      <c r="S62" s="402"/>
      <c r="T62" s="403"/>
      <c r="U62" s="239"/>
      <c r="V62" s="239"/>
      <c r="W62" s="239"/>
      <c r="X62" s="239"/>
      <c r="Y62" s="239"/>
      <c r="Z62" s="404"/>
    </row>
    <row r="63" spans="1:26" ht="18" customHeight="1" thickBot="1">
      <c r="A63" s="123">
        <f>IF(ISBLANK(FlightLog!A63),"",FlightLog!A63)</f>
      </c>
      <c r="B63" s="124">
        <f>IF(ISBLANK(FlightLog!B63),"",FlightLog!B63)</f>
      </c>
      <c r="C63" s="125">
        <f>IF(ISBLANK(FlightLog!C63),"",FlightLog!C63)</f>
      </c>
      <c r="D63" s="124">
        <f>IF(ISBLANK(FlightLog!D63),"",FlightLog!D63)</f>
      </c>
      <c r="E63" s="130">
        <f>IF(ISBLANK(FlightLog!E63),"",FlightLog!E63)</f>
      </c>
      <c r="F63" s="411">
        <f>IF(ISBLANK(FlightLog!H63),"",FlightLog!H63)</f>
      </c>
      <c r="G63" s="412"/>
      <c r="H63" s="126"/>
      <c r="I63" s="131"/>
      <c r="J63" s="132"/>
      <c r="K63" s="31"/>
      <c r="L63" s="31"/>
      <c r="M63" s="413">
        <f>IF(ISBLANK(FlightLog!P63),"",FlightLog!P63)</f>
      </c>
      <c r="N63" s="414"/>
      <c r="O63" s="414"/>
      <c r="P63" s="414"/>
      <c r="Q63" s="414"/>
      <c r="R63" s="414"/>
      <c r="S63" s="414"/>
      <c r="T63" s="415"/>
      <c r="U63" s="225"/>
      <c r="V63" s="225"/>
      <c r="W63" s="225"/>
      <c r="X63" s="225"/>
      <c r="Y63" s="225"/>
      <c r="Z63" s="416"/>
    </row>
  </sheetData>
  <sheetProtection password="CB63" sheet="1" objects="1" scenarios="1" formatCells="0" insertHyperlinks="0"/>
  <mergeCells count="232">
    <mergeCell ref="F38:G38"/>
    <mergeCell ref="M38:T38"/>
    <mergeCell ref="U38:Z38"/>
    <mergeCell ref="S13:V13"/>
    <mergeCell ref="O12:R12"/>
    <mergeCell ref="O13:R13"/>
    <mergeCell ref="F37:G37"/>
    <mergeCell ref="M37:T37"/>
    <mergeCell ref="U37:Z37"/>
    <mergeCell ref="F22:G22"/>
    <mergeCell ref="F23:G23"/>
    <mergeCell ref="F24:G24"/>
    <mergeCell ref="U15:Z15"/>
    <mergeCell ref="I12:J12"/>
    <mergeCell ref="I13:J13"/>
    <mergeCell ref="Y13:Z13"/>
    <mergeCell ref="W12:X12"/>
    <mergeCell ref="W13:X13"/>
    <mergeCell ref="S12:V12"/>
    <mergeCell ref="M14:T14"/>
    <mergeCell ref="F29:G29"/>
    <mergeCell ref="F30:G30"/>
    <mergeCell ref="F25:G25"/>
    <mergeCell ref="F26:G26"/>
    <mergeCell ref="F16:G16"/>
    <mergeCell ref="F15:G15"/>
    <mergeCell ref="F27:G27"/>
    <mergeCell ref="F28:G28"/>
    <mergeCell ref="F21:G21"/>
    <mergeCell ref="F35:G35"/>
    <mergeCell ref="F36:G36"/>
    <mergeCell ref="F31:G31"/>
    <mergeCell ref="F32:G32"/>
    <mergeCell ref="F33:G33"/>
    <mergeCell ref="F34:G34"/>
    <mergeCell ref="F17:G17"/>
    <mergeCell ref="F18:G18"/>
    <mergeCell ref="F19:G19"/>
    <mergeCell ref="F20:G20"/>
    <mergeCell ref="Y8:Z8"/>
    <mergeCell ref="X4:Z5"/>
    <mergeCell ref="S6:T6"/>
    <mergeCell ref="Y6:Z6"/>
    <mergeCell ref="U4:V4"/>
    <mergeCell ref="U5:V5"/>
    <mergeCell ref="O2:Q2"/>
    <mergeCell ref="R2:T2"/>
    <mergeCell ref="R3:T3"/>
    <mergeCell ref="K6:L6"/>
    <mergeCell ref="R5:T5"/>
    <mergeCell ref="M6:N6"/>
    <mergeCell ref="P6:R6"/>
    <mergeCell ref="M3:N3"/>
    <mergeCell ref="A7:B7"/>
    <mergeCell ref="C7:G7"/>
    <mergeCell ref="H7:J7"/>
    <mergeCell ref="K7:L7"/>
    <mergeCell ref="P7:R7"/>
    <mergeCell ref="U6:V6"/>
    <mergeCell ref="H8:J8"/>
    <mergeCell ref="H6:J6"/>
    <mergeCell ref="U3:V3"/>
    <mergeCell ref="Y7:Z7"/>
    <mergeCell ref="S7:T7"/>
    <mergeCell ref="X1:Z3"/>
    <mergeCell ref="U1:W1"/>
    <mergeCell ref="U2:V2"/>
    <mergeCell ref="R4:T4"/>
    <mergeCell ref="O1:T1"/>
    <mergeCell ref="F9:G9"/>
    <mergeCell ref="H9:J9"/>
    <mergeCell ref="M8:O8"/>
    <mergeCell ref="M7:N7"/>
    <mergeCell ref="A6:B6"/>
    <mergeCell ref="C6:G6"/>
    <mergeCell ref="A8:B8"/>
    <mergeCell ref="C8:D8"/>
    <mergeCell ref="F8:G8"/>
    <mergeCell ref="K8:L8"/>
    <mergeCell ref="B13:E13"/>
    <mergeCell ref="I10:J10"/>
    <mergeCell ref="F10:G10"/>
    <mergeCell ref="A10:E10"/>
    <mergeCell ref="S8:T8"/>
    <mergeCell ref="S9:T9"/>
    <mergeCell ref="P10:R10"/>
    <mergeCell ref="L11:M11"/>
    <mergeCell ref="A9:B9"/>
    <mergeCell ref="C9:D9"/>
    <mergeCell ref="U8:V8"/>
    <mergeCell ref="B14:C14"/>
    <mergeCell ref="D14:E14"/>
    <mergeCell ref="F14:G14"/>
    <mergeCell ref="I11:J11"/>
    <mergeCell ref="F11:G11"/>
    <mergeCell ref="F12:G12"/>
    <mergeCell ref="F13:G13"/>
    <mergeCell ref="A11:E11"/>
    <mergeCell ref="B12:E12"/>
    <mergeCell ref="O3:Q3"/>
    <mergeCell ref="O4:Q4"/>
    <mergeCell ref="O5:Q5"/>
    <mergeCell ref="M19:T19"/>
    <mergeCell ref="M20:T20"/>
    <mergeCell ref="M18:T18"/>
    <mergeCell ref="M16:T16"/>
    <mergeCell ref="K12:N12"/>
    <mergeCell ref="K13:N13"/>
    <mergeCell ref="M15:T15"/>
    <mergeCell ref="U18:Z18"/>
    <mergeCell ref="U19:Z19"/>
    <mergeCell ref="U20:Z20"/>
    <mergeCell ref="M21:T21"/>
    <mergeCell ref="U21:Z21"/>
    <mergeCell ref="M22:T22"/>
    <mergeCell ref="U22:Z22"/>
    <mergeCell ref="M23:T23"/>
    <mergeCell ref="U23:Z23"/>
    <mergeCell ref="M24:T24"/>
    <mergeCell ref="U24:Z24"/>
    <mergeCell ref="M25:T25"/>
    <mergeCell ref="U25:Z25"/>
    <mergeCell ref="M26:T26"/>
    <mergeCell ref="U26:Z26"/>
    <mergeCell ref="M27:T27"/>
    <mergeCell ref="U27:Z27"/>
    <mergeCell ref="M28:T28"/>
    <mergeCell ref="U28:Z28"/>
    <mergeCell ref="M29:T29"/>
    <mergeCell ref="U29:Z29"/>
    <mergeCell ref="M30:T30"/>
    <mergeCell ref="U30:Z30"/>
    <mergeCell ref="M31:T31"/>
    <mergeCell ref="U31:Z31"/>
    <mergeCell ref="U33:Z33"/>
    <mergeCell ref="M34:T34"/>
    <mergeCell ref="U34:Z34"/>
    <mergeCell ref="M35:T35"/>
    <mergeCell ref="U35:Z35"/>
    <mergeCell ref="M36:T36"/>
    <mergeCell ref="AB9:AD9"/>
    <mergeCell ref="Y12:Z12"/>
    <mergeCell ref="Y9:Z9"/>
    <mergeCell ref="L10:M10"/>
    <mergeCell ref="U10:V10"/>
    <mergeCell ref="Y10:Z10"/>
    <mergeCell ref="Y11:Z11"/>
    <mergeCell ref="K9:L9"/>
    <mergeCell ref="M9:O9"/>
    <mergeCell ref="P11:R11"/>
    <mergeCell ref="U16:Z16"/>
    <mergeCell ref="M17:T17"/>
    <mergeCell ref="U17:Z17"/>
    <mergeCell ref="F39:G39"/>
    <mergeCell ref="M39:T39"/>
    <mergeCell ref="U39:Z39"/>
    <mergeCell ref="M32:T32"/>
    <mergeCell ref="U32:Z32"/>
    <mergeCell ref="U36:Z36"/>
    <mergeCell ref="M33:T33"/>
    <mergeCell ref="F40:G40"/>
    <mergeCell ref="M40:T40"/>
    <mergeCell ref="U40:Z40"/>
    <mergeCell ref="F41:G41"/>
    <mergeCell ref="M41:T41"/>
    <mergeCell ref="U41:Z41"/>
    <mergeCell ref="F42:G42"/>
    <mergeCell ref="M42:T42"/>
    <mergeCell ref="U42:Z42"/>
    <mergeCell ref="F43:G43"/>
    <mergeCell ref="M43:T43"/>
    <mergeCell ref="U43:Z43"/>
    <mergeCell ref="F44:G44"/>
    <mergeCell ref="M44:T44"/>
    <mergeCell ref="U44:Z44"/>
    <mergeCell ref="F45:G45"/>
    <mergeCell ref="M45:T45"/>
    <mergeCell ref="U45:Z45"/>
    <mergeCell ref="F46:G46"/>
    <mergeCell ref="M46:T46"/>
    <mergeCell ref="U46:Z46"/>
    <mergeCell ref="F47:G47"/>
    <mergeCell ref="M47:T47"/>
    <mergeCell ref="U47:Z47"/>
    <mergeCell ref="F48:G48"/>
    <mergeCell ref="M48:T48"/>
    <mergeCell ref="U48:Z48"/>
    <mergeCell ref="F49:G49"/>
    <mergeCell ref="M49:T49"/>
    <mergeCell ref="U49:Z49"/>
    <mergeCell ref="F50:G50"/>
    <mergeCell ref="M50:T50"/>
    <mergeCell ref="U50:Z50"/>
    <mergeCell ref="F51:G51"/>
    <mergeCell ref="M51:T51"/>
    <mergeCell ref="U51:Z51"/>
    <mergeCell ref="F52:G52"/>
    <mergeCell ref="M52:T52"/>
    <mergeCell ref="U52:Z52"/>
    <mergeCell ref="F53:G53"/>
    <mergeCell ref="M53:T53"/>
    <mergeCell ref="U53:Z53"/>
    <mergeCell ref="F54:G54"/>
    <mergeCell ref="M54:T54"/>
    <mergeCell ref="U54:Z54"/>
    <mergeCell ref="F55:G55"/>
    <mergeCell ref="M55:T55"/>
    <mergeCell ref="U55:Z55"/>
    <mergeCell ref="F56:G56"/>
    <mergeCell ref="M56:T56"/>
    <mergeCell ref="U56:Z56"/>
    <mergeCell ref="F57:G57"/>
    <mergeCell ref="M57:T57"/>
    <mergeCell ref="U57:Z57"/>
    <mergeCell ref="U61:Z61"/>
    <mergeCell ref="F62:G62"/>
    <mergeCell ref="F58:G58"/>
    <mergeCell ref="M58:T58"/>
    <mergeCell ref="U58:Z58"/>
    <mergeCell ref="F59:G59"/>
    <mergeCell ref="M59:T59"/>
    <mergeCell ref="U59:Z59"/>
    <mergeCell ref="M62:T62"/>
    <mergeCell ref="U62:Z62"/>
    <mergeCell ref="F60:G60"/>
    <mergeCell ref="M60:T60"/>
    <mergeCell ref="U60:Z60"/>
    <mergeCell ref="F63:G63"/>
    <mergeCell ref="M63:T63"/>
    <mergeCell ref="U63:Z63"/>
    <mergeCell ref="F61:G61"/>
    <mergeCell ref="M61:T61"/>
  </mergeCells>
  <conditionalFormatting sqref="K16 K17:L38">
    <cfRule type="cellIs" priority="26" dxfId="0" operator="equal" stopIfTrue="1">
      <formula>0</formula>
    </cfRule>
  </conditionalFormatting>
  <conditionalFormatting sqref="K39:L39">
    <cfRule type="cellIs" priority="25" dxfId="0" operator="equal" stopIfTrue="1">
      <formula>0</formula>
    </cfRule>
  </conditionalFormatting>
  <conditionalFormatting sqref="K40:L40">
    <cfRule type="cellIs" priority="24" dxfId="0" operator="equal" stopIfTrue="1">
      <formula>0</formula>
    </cfRule>
  </conditionalFormatting>
  <conditionalFormatting sqref="K41:L41">
    <cfRule type="cellIs" priority="23" dxfId="0" operator="equal" stopIfTrue="1">
      <formula>0</formula>
    </cfRule>
  </conditionalFormatting>
  <conditionalFormatting sqref="K42:L42">
    <cfRule type="cellIs" priority="22" dxfId="0" operator="equal" stopIfTrue="1">
      <formula>0</formula>
    </cfRule>
  </conditionalFormatting>
  <conditionalFormatting sqref="K43:L43">
    <cfRule type="cellIs" priority="21" dxfId="0" operator="equal" stopIfTrue="1">
      <formula>0</formula>
    </cfRule>
  </conditionalFormatting>
  <conditionalFormatting sqref="K44:L44">
    <cfRule type="cellIs" priority="20" dxfId="0" operator="equal" stopIfTrue="1">
      <formula>0</formula>
    </cfRule>
  </conditionalFormatting>
  <conditionalFormatting sqref="K45:L45">
    <cfRule type="cellIs" priority="19" dxfId="0" operator="equal" stopIfTrue="1">
      <formula>0</formula>
    </cfRule>
  </conditionalFormatting>
  <conditionalFormatting sqref="K46:L46">
    <cfRule type="cellIs" priority="18" dxfId="0" operator="equal" stopIfTrue="1">
      <formula>0</formula>
    </cfRule>
  </conditionalFormatting>
  <conditionalFormatting sqref="K47:L47">
    <cfRule type="cellIs" priority="17" dxfId="0" operator="equal" stopIfTrue="1">
      <formula>0</formula>
    </cfRule>
  </conditionalFormatting>
  <conditionalFormatting sqref="K48:L48">
    <cfRule type="cellIs" priority="16" dxfId="0" operator="equal" stopIfTrue="1">
      <formula>0</formula>
    </cfRule>
  </conditionalFormatting>
  <conditionalFormatting sqref="K49:L49">
    <cfRule type="cellIs" priority="15" dxfId="0" operator="equal" stopIfTrue="1">
      <formula>0</formula>
    </cfRule>
  </conditionalFormatting>
  <conditionalFormatting sqref="K50:L50">
    <cfRule type="cellIs" priority="14" dxfId="0" operator="equal" stopIfTrue="1">
      <formula>0</formula>
    </cfRule>
  </conditionalFormatting>
  <conditionalFormatting sqref="K51:L51">
    <cfRule type="cellIs" priority="13" dxfId="0" operator="equal" stopIfTrue="1">
      <formula>0</formula>
    </cfRule>
  </conditionalFormatting>
  <conditionalFormatting sqref="K52:L52">
    <cfRule type="cellIs" priority="12" dxfId="0" operator="equal" stopIfTrue="1">
      <formula>0</formula>
    </cfRule>
  </conditionalFormatting>
  <conditionalFormatting sqref="K53:L53">
    <cfRule type="cellIs" priority="11" dxfId="0" operator="equal" stopIfTrue="1">
      <formula>0</formula>
    </cfRule>
  </conditionalFormatting>
  <conditionalFormatting sqref="K54:L54">
    <cfRule type="cellIs" priority="10" dxfId="0" operator="equal" stopIfTrue="1">
      <formula>0</formula>
    </cfRule>
  </conditionalFormatting>
  <conditionalFormatting sqref="K55:L55">
    <cfRule type="cellIs" priority="9" dxfId="0" operator="equal" stopIfTrue="1">
      <formula>0</formula>
    </cfRule>
  </conditionalFormatting>
  <conditionalFormatting sqref="K56:L56">
    <cfRule type="cellIs" priority="8" dxfId="0" operator="equal" stopIfTrue="1">
      <formula>0</formula>
    </cfRule>
  </conditionalFormatting>
  <conditionalFormatting sqref="K57:L57">
    <cfRule type="cellIs" priority="7" dxfId="0" operator="equal" stopIfTrue="1">
      <formula>0</formula>
    </cfRule>
  </conditionalFormatting>
  <conditionalFormatting sqref="K58:L58">
    <cfRule type="cellIs" priority="6" dxfId="0" operator="equal" stopIfTrue="1">
      <formula>0</formula>
    </cfRule>
  </conditionalFormatting>
  <conditionalFormatting sqref="K59:L59">
    <cfRule type="cellIs" priority="5" dxfId="0" operator="equal" stopIfTrue="1">
      <formula>0</formula>
    </cfRule>
  </conditionalFormatting>
  <conditionalFormatting sqref="K60:L60">
    <cfRule type="cellIs" priority="4" dxfId="0" operator="equal" stopIfTrue="1">
      <formula>0</formula>
    </cfRule>
  </conditionalFormatting>
  <conditionalFormatting sqref="K61:L61">
    <cfRule type="cellIs" priority="3" dxfId="0" operator="equal" stopIfTrue="1">
      <formula>0</formula>
    </cfRule>
  </conditionalFormatting>
  <conditionalFormatting sqref="K62:L62">
    <cfRule type="cellIs" priority="2" dxfId="0" operator="equal" stopIfTrue="1">
      <formula>0</formula>
    </cfRule>
  </conditionalFormatting>
  <conditionalFormatting sqref="K63:L63">
    <cfRule type="cellIs" priority="1" dxfId="0" operator="equal" stopIfTrue="1">
      <formula>0</formula>
    </cfRule>
  </conditionalFormatting>
  <dataValidations count="1">
    <dataValidation type="list" allowBlank="1" sqref="G7">
      <formula1>",=-=-=-=-=-=-=-=-=-=,CU008,CU022,CU026,CU014,CU011,CU022,CU034"</formula1>
    </dataValidation>
  </dataValidations>
  <printOptions/>
  <pageMargins left="0.4" right="0.21" top="0.3" bottom="0.4" header="0.3" footer="0.25"/>
  <pageSetup horizontalDpi="600" verticalDpi="600" orientation="landscape" scale="90" r:id="rId2"/>
  <headerFooter alignWithMargins="0">
    <oddFooter>&amp;L&amp;"Small Fonts,Regular"&amp;7R680i Ver:16.1 Revised on 2/16/2016 by Jerry&amp;R&amp;"Small Fonts,Italic"&amp;7AO80-50-00-02 Q680i &amp;A     Page &amp;P of &amp;N   Printed: &amp;D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FO-F08</Manager>
  <Company>Fugro Geospatial,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Flight Log &amp; QC</dc:title>
  <dc:subject>Q680i 16.1</dc:subject>
  <dc:creator>Jerry L. Halvorson - Fugro Geospatial - Rapid City</dc:creator>
  <cp:keywords/>
  <dc:description>2014 Season</dc:description>
  <cp:lastModifiedBy>VanVlack, Linda</cp:lastModifiedBy>
  <cp:lastPrinted>2015-03-11T22:08:52Z</cp:lastPrinted>
  <dcterms:created xsi:type="dcterms:W3CDTF">2003-03-15T11:30:19Z</dcterms:created>
  <dcterms:modified xsi:type="dcterms:W3CDTF">2016-11-23T16:24:26Z</dcterms:modified>
  <cp:category>Acquisition Flight Logs</cp:category>
  <cp:version/>
  <cp:contentType/>
  <cp:contentStatus/>
  <cp:revision>1</cp:revision>
</cp:coreProperties>
</file>