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<sst xmlns="http://schemas.openxmlformats.org/spreadsheetml/2006/main" count="123" uniqueCount="107">
  <si>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</si>
  <si>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</si>
  <si>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</si>
  <si>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</si>
  <si>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</si>
  <si>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</si>
  <si>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</si>
  <si>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</si>
  <si>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</si>
  <si>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</si>
  <si>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</si>
  <si>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</si>
  <si>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</si>
  <si>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</si>
  <si>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</si>
  <si>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</si>
  <si>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</si>
  <si>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</si>
  <si>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</si>
  <si>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</si>
  <si>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</si>
  <si>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</si>
  <si>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</si>
  <si>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</si>
  <si>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</si>
  <si>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</si>
  <si>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</si>
  <si>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</si>
  <si>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</si>
  <si>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</si>
  <si>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</si>
  <si>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</si>
  <si>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</si>
  <si>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</si>
  <si>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</si>
  <si>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</si>
  <si>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</si>
  <si>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</si>
  <si>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</si>
  <si>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</si>
  <si>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</si>
  <si>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</si>
  <si>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</si>
  <si>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</si>
  <si>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</si>
  <si>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</si>
  <si>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</si>
  <si>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</si>
  <si>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</si>
  <si>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</si>
  <si>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</si>
  <si>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</si>
  <si>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</si>
  <si>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</si>
  <si>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</si>
  <si>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</si>
  <si>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</si>
  <si>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</si>
  <si>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</si>
  <si>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</si>
  <si>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</si>
  <si>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</si>
  <si>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</si>
  <si>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</si>
  <si>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</si>
  <si>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</si>
  <si>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</si>
  <si>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</si>
  <si>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</si>
  <si>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</si>
  <si>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</si>
  <si>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</si>
  <si>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</si>
  <si>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</si>
  <si>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</si>
  <si>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</si>
  <si>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</si>
  <si>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</si>
  <si>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</si>
  <si>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</si>
  <si>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</si>
  <si>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</si>
  <si>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</si>
  <si>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</si>
  <si>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</si>
  <si>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</si>
  <si>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</si>
  <si>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</si>
  <si>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</si>
  <si>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</si>
  <si>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Eric Mueller</t>
  </si>
  <si>
    <t>0103-Mob/Demob</t>
  </si>
  <si>
    <t>KRAP</t>
  </si>
  <si>
    <t>680i</t>
  </si>
  <si>
    <t>JAMES RIVER LIDAR</t>
  </si>
  <si>
    <t>16003800</t>
  </si>
  <si>
    <t>KISN</t>
  </si>
  <si>
    <t>2100</t>
  </si>
  <si>
    <t>5046</t>
  </si>
  <si>
    <t>240k</t>
  </si>
  <si>
    <t>With AB</t>
  </si>
  <si>
    <t>4250</t>
  </si>
  <si>
    <t>Wayne Manning</t>
  </si>
  <si>
    <t>Riley Forsyth</t>
  </si>
  <si>
    <t>N3832K</t>
  </si>
  <si>
    <t>mob</t>
  </si>
  <si>
    <t>170414_216_16003800_mob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</si>
</sst>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I20" sqref="I20:J20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6" t="s">
        <v>46</v>
      </c>
      <c r="K2" s="247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92</v>
      </c>
      <c r="K3" s="148"/>
      <c r="L3" s="182">
        <v>0.5305555555555556</v>
      </c>
      <c r="M3" s="183"/>
      <c r="N3" s="31">
        <v>568.5</v>
      </c>
      <c r="O3" s="8" t="s">
        <v>96</v>
      </c>
      <c r="P3" s="182">
        <v>0.6631944444444444</v>
      </c>
      <c r="Q3" s="183"/>
      <c r="R3" s="184">
        <v>571.7</v>
      </c>
      <c r="S3" s="185"/>
      <c r="T3" s="15">
        <f>IF(P3="","",IF(P3&lt;L3,P3+1,P3)-L3)</f>
        <v>0.13263888888888886</v>
      </c>
      <c r="U3" s="89">
        <f>IF(T3="","",(INT(((INT(T3*1440+1/60))+7)/15)*15)/60)</f>
        <v>3.25</v>
      </c>
      <c r="V3" s="49">
        <f>IF(R3="","",R3-N3)</f>
        <v>3.2000000000000455</v>
      </c>
      <c r="W3" s="210" t="s">
        <v>91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95</v>
      </c>
      <c r="B7" s="177"/>
      <c r="C7" s="270" t="s">
        <v>94</v>
      </c>
      <c r="D7" s="271"/>
      <c r="E7" s="271"/>
      <c r="F7" s="271"/>
      <c r="G7" s="271"/>
      <c r="H7" s="272"/>
      <c r="I7" s="230" t="s">
        <v>93</v>
      </c>
      <c r="J7" s="231"/>
      <c r="K7" s="248">
        <v>216</v>
      </c>
      <c r="L7" s="249"/>
      <c r="M7" s="232" t="s">
        <v>87</v>
      </c>
      <c r="N7" s="233"/>
      <c r="P7" s="192"/>
      <c r="Q7" s="205"/>
      <c r="R7" s="193"/>
      <c r="S7" s="192"/>
      <c r="T7" s="193"/>
      <c r="U7" s="54"/>
      <c r="V7" s="55"/>
      <c r="W7" s="80" t="s">
        <v>97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7">
        <v>42839</v>
      </c>
      <c r="B9" s="278"/>
      <c r="C9" s="171" t="str">
        <f>IF(ISBLANK(A9)," ",CONCATENATE(TEXT(MOD(YEAR(A9),100),"00"),"-",TEXT(INT(A9)+1-DATEVALUE(CONCATENATE("1-Jan-",YEAR(A9))),"000")))</f>
        <v>17-104</v>
      </c>
      <c r="D9" s="172"/>
      <c r="E9" s="51" t="s">
        <v>105</v>
      </c>
      <c r="H9" s="106"/>
      <c r="I9" s="281"/>
      <c r="J9" s="282"/>
      <c r="K9" s="236" t="s">
        <v>89</v>
      </c>
      <c r="L9" s="237"/>
      <c r="M9" s="201" t="s">
        <v>89</v>
      </c>
      <c r="N9" s="202"/>
      <c r="O9" s="177"/>
      <c r="P9" s="201" t="s">
        <v>99</v>
      </c>
      <c r="Q9" s="202"/>
      <c r="R9" s="177"/>
      <c r="S9" s="240" t="s">
        <v>43</v>
      </c>
      <c r="T9" s="241"/>
      <c r="U9" s="52"/>
      <c r="V9" s="53"/>
      <c r="W9" s="80" t="s">
        <v>101</v>
      </c>
      <c r="X9" s="195" t="s">
        <v>43</v>
      </c>
      <c r="Y9" s="196"/>
      <c r="Z9" s="196"/>
      <c r="AA9" s="197"/>
      <c r="AB9" s="296"/>
      <c r="AC9" s="296"/>
      <c r="AD9" s="296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88</v>
      </c>
      <c r="U10" s="297" t="s">
        <v>37</v>
      </c>
      <c r="V10" s="298"/>
      <c r="W10" s="93" t="s">
        <v>68</v>
      </c>
      <c r="X10" s="173" t="s">
        <v>52</v>
      </c>
      <c r="Y10" s="169"/>
      <c r="Z10" s="169"/>
      <c r="AA10" s="302"/>
      <c r="AB10" s="3"/>
      <c r="AC10" s="38"/>
      <c r="AD10" s="38"/>
    </row>
    <row r="11" spans="1:30" ht="15.75" customHeight="1">
      <c r="A11" s="159" t="s">
        <v>106</v>
      </c>
      <c r="B11" s="160"/>
      <c r="C11" s="160"/>
      <c r="D11" s="160"/>
      <c r="E11" s="161"/>
      <c r="F11" s="275" t="s">
        <v>104</v>
      </c>
      <c r="G11" s="276"/>
      <c r="H11" s="108" t="s">
        <v>96</v>
      </c>
      <c r="I11" s="139"/>
      <c r="J11" s="140"/>
      <c r="K11" s="107">
        <v>-5</v>
      </c>
      <c r="L11" s="264">
        <v>3400</v>
      </c>
      <c r="M11" s="265"/>
      <c r="N11" s="109">
        <v>140</v>
      </c>
      <c r="O11" s="108"/>
      <c r="P11" s="264">
        <v>100</v>
      </c>
      <c r="Q11" s="265"/>
      <c r="R11" s="266"/>
      <c r="S11" s="109">
        <v>2</v>
      </c>
      <c r="T11" s="110">
        <v>0.375</v>
      </c>
      <c r="U11" s="111"/>
      <c r="V11" s="112"/>
      <c r="W11" s="90"/>
      <c r="X11" s="159"/>
      <c r="Y11" s="160"/>
      <c r="Z11" s="160"/>
      <c r="AA11" s="299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3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5"/>
      <c r="AB12" s="37"/>
      <c r="AC12" s="37"/>
      <c r="AD12" s="37"/>
    </row>
    <row r="13" spans="1:30" ht="15.75" customHeight="1" thickBot="1">
      <c r="A13" s="165" t="s">
        <v>102</v>
      </c>
      <c r="B13" s="166"/>
      <c r="C13" s="167"/>
      <c r="D13" s="166"/>
      <c r="E13" s="166"/>
      <c r="F13" s="166"/>
      <c r="G13" s="167"/>
      <c r="H13" s="306" t="s">
        <v>103</v>
      </c>
      <c r="I13" s="307"/>
      <c r="J13" s="307"/>
      <c r="K13" s="308"/>
      <c r="L13" s="285"/>
      <c r="M13" s="286"/>
      <c r="N13" s="286"/>
      <c r="O13" s="287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5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9" t="s">
        <v>75</v>
      </c>
      <c r="J14" s="260"/>
      <c r="K14" s="259" t="s">
        <v>62</v>
      </c>
      <c r="L14" s="267"/>
      <c r="M14" s="267"/>
      <c r="N14" s="260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301"/>
      <c r="AB14" s="37"/>
      <c r="AC14" s="37"/>
      <c r="AD14" s="37"/>
    </row>
    <row r="15" spans="1:30" ht="15.75" customHeight="1" thickBot="1">
      <c r="A15" s="84" t="s">
        <v>98</v>
      </c>
      <c r="B15" s="156" t="s">
        <v>96</v>
      </c>
      <c r="C15" s="157"/>
      <c r="D15" s="157"/>
      <c r="E15" s="158"/>
      <c r="F15" s="137"/>
      <c r="G15" s="138"/>
      <c r="H15" s="86"/>
      <c r="I15" s="261">
        <v>1.8</v>
      </c>
      <c r="J15" s="262"/>
      <c r="K15" s="291"/>
      <c r="L15" s="292"/>
      <c r="M15" s="292"/>
      <c r="N15" s="293"/>
      <c r="O15" s="291"/>
      <c r="P15" s="292"/>
      <c r="Q15" s="292"/>
      <c r="R15" s="293"/>
      <c r="S15" s="300"/>
      <c r="T15" s="300"/>
      <c r="U15" s="300"/>
      <c r="V15" s="138"/>
      <c r="W15" s="137" t="s">
        <v>90</v>
      </c>
      <c r="X15" s="300"/>
      <c r="Y15" s="138"/>
      <c r="Z15" s="137" t="s">
        <v>100</v>
      </c>
      <c r="AA15" s="294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3"/>
      <c r="J16" s="136"/>
      <c r="K16" s="44" t="s">
        <v>7</v>
      </c>
      <c r="L16" s="250" t="s">
        <v>16</v>
      </c>
      <c r="M16" s="252"/>
      <c r="N16" s="45" t="s">
        <v>17</v>
      </c>
      <c r="O16" s="45" t="s">
        <v>35</v>
      </c>
      <c r="P16" s="250" t="s">
        <v>4</v>
      </c>
      <c r="Q16" s="251"/>
      <c r="R16" s="251"/>
      <c r="S16" s="251"/>
      <c r="T16" s="251"/>
      <c r="U16" s="251"/>
      <c r="V16" s="251"/>
      <c r="W16" s="251"/>
      <c r="X16" s="251"/>
      <c r="Y16" s="252"/>
      <c r="Z16" s="45" t="s">
        <v>19</v>
      </c>
      <c r="AA16" s="91"/>
      <c r="AB16" s="290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8" t="s">
        <v>15</v>
      </c>
      <c r="J17" s="269"/>
      <c r="K17" s="47" t="s">
        <v>48</v>
      </c>
      <c r="L17" s="295" t="s">
        <v>71</v>
      </c>
      <c r="M17" s="269"/>
      <c r="N17" s="48" t="s">
        <v>50</v>
      </c>
      <c r="O17" s="48" t="s">
        <v>49</v>
      </c>
      <c r="P17" s="253"/>
      <c r="Q17" s="254"/>
      <c r="R17" s="254"/>
      <c r="S17" s="254"/>
      <c r="T17" s="254"/>
      <c r="U17" s="254"/>
      <c r="V17" s="254"/>
      <c r="W17" s="254"/>
      <c r="X17" s="254"/>
      <c r="Y17" s="255"/>
      <c r="Z17" s="92" t="s">
        <v>18</v>
      </c>
      <c r="AA17" s="91" t="s">
        <v>20</v>
      </c>
      <c r="AB17" s="290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/>
      <c r="I18" s="288"/>
      <c r="J18" s="289"/>
      <c r="K18" s="10"/>
      <c r="L18" s="283"/>
      <c r="M18" s="284"/>
      <c r="N18" s="18"/>
      <c r="O18" s="35"/>
      <c r="P18" s="256"/>
      <c r="Q18" s="257"/>
      <c r="R18" s="257"/>
      <c r="S18" s="257"/>
      <c r="T18" s="257"/>
      <c r="U18" s="257"/>
      <c r="V18" s="257"/>
      <c r="W18" s="257"/>
      <c r="X18" s="257"/>
      <c r="Y18" s="258"/>
      <c r="Z18" s="94"/>
      <c r="AA18" s="103"/>
      <c r="AB18" s="101">
        <f>IF(H18="",0,IF(I18="",0,I18-H18))</f>
        <v>0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/>
      <c r="I19" s="279"/>
      <c r="J19" s="280"/>
      <c r="K19" s="10"/>
      <c r="L19" s="273"/>
      <c r="M19" s="274"/>
      <c r="N19" s="12"/>
      <c r="O19" s="36"/>
      <c r="P19" s="131"/>
      <c r="Q19" s="132"/>
      <c r="R19" s="132"/>
      <c r="S19" s="132"/>
      <c r="T19" s="132"/>
      <c r="U19" s="132"/>
      <c r="V19" s="132"/>
      <c r="W19" s="132"/>
      <c r="X19" s="132"/>
      <c r="Y19" s="133"/>
      <c r="Z19" s="29"/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/>
      <c r="B20" s="21"/>
      <c r="C20" s="22"/>
      <c r="D20" s="23"/>
      <c r="E20" s="19"/>
      <c r="F20" s="23"/>
      <c r="G20" s="41"/>
      <c r="H20" s="76"/>
      <c r="I20" s="279"/>
      <c r="J20" s="280"/>
      <c r="K20" s="10"/>
      <c r="L20" s="273"/>
      <c r="M20" s="274"/>
      <c r="N20" s="11"/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/>
      <c r="AA20" s="30"/>
      <c r="AB20" s="101">
        <f t="shared" si="0"/>
        <v>0</v>
      </c>
      <c r="AC20" s="4"/>
    </row>
    <row r="21" spans="1:29" ht="18" customHeight="1">
      <c r="A21" s="71"/>
      <c r="B21" s="21"/>
      <c r="C21" s="22"/>
      <c r="D21" s="23"/>
      <c r="E21" s="41"/>
      <c r="F21" s="23"/>
      <c r="G21" s="41"/>
      <c r="H21" s="75"/>
      <c r="I21" s="279"/>
      <c r="J21" s="280"/>
      <c r="K21" s="10"/>
      <c r="L21" s="273"/>
      <c r="M21" s="274"/>
      <c r="N21" s="11"/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/>
      <c r="AA21" s="30"/>
      <c r="AB21" s="101">
        <f t="shared" si="0"/>
        <v>0</v>
      </c>
      <c r="AC21" s="4"/>
    </row>
    <row r="22" spans="1:29" ht="18" customHeight="1">
      <c r="A22" s="71"/>
      <c r="B22" s="21"/>
      <c r="C22" s="22"/>
      <c r="D22" s="23"/>
      <c r="E22" s="41"/>
      <c r="F22" s="23"/>
      <c r="G22" s="41"/>
      <c r="H22" s="76"/>
      <c r="I22" s="279"/>
      <c r="J22" s="280"/>
      <c r="K22" s="10"/>
      <c r="L22" s="273"/>
      <c r="M22" s="274"/>
      <c r="N22" s="11"/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/>
      <c r="AA22" s="30"/>
      <c r="AB22" s="101">
        <f t="shared" si="0"/>
        <v>0</v>
      </c>
      <c r="AC22" s="4"/>
    </row>
    <row r="23" spans="1:29" ht="18" customHeight="1">
      <c r="A23" s="71"/>
      <c r="B23" s="34"/>
      <c r="C23" s="22"/>
      <c r="D23" s="23"/>
      <c r="E23" s="41"/>
      <c r="F23" s="23"/>
      <c r="G23" s="41"/>
      <c r="H23" s="76"/>
      <c r="I23" s="279"/>
      <c r="J23" s="280"/>
      <c r="K23" s="10"/>
      <c r="L23" s="273"/>
      <c r="M23" s="274"/>
      <c r="N23" s="11"/>
      <c r="O23" s="36"/>
      <c r="P23" s="126"/>
      <c r="Q23" s="127"/>
      <c r="R23" s="127"/>
      <c r="S23" s="127"/>
      <c r="T23" s="127"/>
      <c r="U23" s="127"/>
      <c r="V23" s="127"/>
      <c r="W23" s="127"/>
      <c r="X23" s="127"/>
      <c r="Y23" s="128"/>
      <c r="Z23" s="29"/>
      <c r="AA23" s="30"/>
      <c r="AB23" s="101">
        <f t="shared" si="0"/>
        <v>0</v>
      </c>
      <c r="AC23" s="4"/>
    </row>
    <row r="24" spans="1:29" ht="18" customHeight="1">
      <c r="A24" s="71"/>
      <c r="B24" s="21"/>
      <c r="C24" s="22"/>
      <c r="D24" s="23"/>
      <c r="E24" s="41"/>
      <c r="F24" s="23"/>
      <c r="G24" s="41"/>
      <c r="H24" s="76"/>
      <c r="I24" s="279"/>
      <c r="J24" s="280"/>
      <c r="K24" s="10"/>
      <c r="L24" s="273"/>
      <c r="M24" s="274"/>
      <c r="N24" s="11"/>
      <c r="O24" s="36"/>
      <c r="P24" s="126"/>
      <c r="Q24" s="127"/>
      <c r="R24" s="127"/>
      <c r="S24" s="127"/>
      <c r="T24" s="127"/>
      <c r="U24" s="127"/>
      <c r="V24" s="127"/>
      <c r="W24" s="127"/>
      <c r="X24" s="127"/>
      <c r="Y24" s="128"/>
      <c r="Z24" s="29"/>
      <c r="AA24" s="30"/>
      <c r="AB24" s="101">
        <f t="shared" si="0"/>
        <v>0</v>
      </c>
      <c r="AC24" s="4"/>
    </row>
    <row r="25" spans="1:29" ht="18" customHeight="1">
      <c r="A25" s="71"/>
      <c r="B25" s="21"/>
      <c r="C25" s="22"/>
      <c r="D25" s="23"/>
      <c r="E25" s="41"/>
      <c r="F25" s="23"/>
      <c r="G25" s="41"/>
      <c r="H25" s="76"/>
      <c r="I25" s="279"/>
      <c r="J25" s="280"/>
      <c r="K25" s="10"/>
      <c r="L25" s="273"/>
      <c r="M25" s="274"/>
      <c r="N25" s="11"/>
      <c r="O25" s="36"/>
      <c r="P25" s="126"/>
      <c r="Q25" s="127"/>
      <c r="R25" s="127"/>
      <c r="S25" s="127"/>
      <c r="T25" s="127"/>
      <c r="U25" s="127"/>
      <c r="V25" s="127"/>
      <c r="W25" s="127"/>
      <c r="X25" s="127"/>
      <c r="Y25" s="128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34"/>
      <c r="C26" s="22"/>
      <c r="D26" s="23"/>
      <c r="E26" s="41"/>
      <c r="F26" s="23"/>
      <c r="G26" s="41"/>
      <c r="H26" s="76"/>
      <c r="I26" s="279"/>
      <c r="J26" s="280"/>
      <c r="K26" s="10"/>
      <c r="L26" s="273"/>
      <c r="M26" s="274"/>
      <c r="N26" s="11"/>
      <c r="O26" s="36"/>
      <c r="P26" s="126"/>
      <c r="Q26" s="127"/>
      <c r="R26" s="127"/>
      <c r="S26" s="127"/>
      <c r="T26" s="127"/>
      <c r="U26" s="127"/>
      <c r="V26" s="127"/>
      <c r="W26" s="127"/>
      <c r="X26" s="127"/>
      <c r="Y26" s="128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41"/>
      <c r="F27" s="23"/>
      <c r="G27" s="41"/>
      <c r="H27" s="76"/>
      <c r="I27" s="279"/>
      <c r="J27" s="280"/>
      <c r="K27" s="10"/>
      <c r="L27" s="273"/>
      <c r="M27" s="274"/>
      <c r="N27" s="11"/>
      <c r="O27" s="36"/>
      <c r="P27" s="126"/>
      <c r="Q27" s="127"/>
      <c r="R27" s="127"/>
      <c r="S27" s="127"/>
      <c r="T27" s="127"/>
      <c r="U27" s="127"/>
      <c r="V27" s="127"/>
      <c r="W27" s="127"/>
      <c r="X27" s="127"/>
      <c r="Y27" s="128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/>
      <c r="I28" s="279"/>
      <c r="J28" s="280"/>
      <c r="K28" s="10"/>
      <c r="L28" s="273"/>
      <c r="M28" s="274"/>
      <c r="N28" s="11"/>
      <c r="O28" s="36"/>
      <c r="P28" s="126"/>
      <c r="Q28" s="127"/>
      <c r="R28" s="127"/>
      <c r="S28" s="127"/>
      <c r="T28" s="127"/>
      <c r="U28" s="127"/>
      <c r="V28" s="127"/>
      <c r="W28" s="127"/>
      <c r="X28" s="127"/>
      <c r="Y28" s="128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279"/>
      <c r="J29" s="280"/>
      <c r="K29" s="10"/>
      <c r="L29" s="273"/>
      <c r="M29" s="274"/>
      <c r="N29" s="11"/>
      <c r="O29" s="36"/>
      <c r="P29" s="126"/>
      <c r="Q29" s="127"/>
      <c r="R29" s="127"/>
      <c r="S29" s="127"/>
      <c r="T29" s="127"/>
      <c r="U29" s="127"/>
      <c r="V29" s="127"/>
      <c r="W29" s="127"/>
      <c r="X29" s="127"/>
      <c r="Y29" s="128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9"/>
      <c r="J30" s="280"/>
      <c r="K30" s="10"/>
      <c r="L30" s="273"/>
      <c r="M30" s="274"/>
      <c r="N30" s="11"/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9"/>
      <c r="J31" s="280"/>
      <c r="K31" s="10"/>
      <c r="L31" s="273"/>
      <c r="M31" s="274"/>
      <c r="N31" s="11"/>
      <c r="O31" s="36"/>
      <c r="P31" s="126"/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9"/>
      <c r="J32" s="280"/>
      <c r="K32" s="10"/>
      <c r="L32" s="273"/>
      <c r="M32" s="274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9"/>
      <c r="J33" s="280"/>
      <c r="K33" s="10"/>
      <c r="L33" s="273"/>
      <c r="M33" s="274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9"/>
      <c r="J34" s="280"/>
      <c r="K34" s="10"/>
      <c r="L34" s="273"/>
      <c r="M34" s="274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9"/>
      <c r="J35" s="280"/>
      <c r="K35" s="10"/>
      <c r="L35" s="273"/>
      <c r="M35" s="274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9"/>
      <c r="J36" s="280"/>
      <c r="K36" s="10"/>
      <c r="L36" s="273"/>
      <c r="M36" s="274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9"/>
      <c r="J37" s="280"/>
      <c r="K37" s="10"/>
      <c r="L37" s="273"/>
      <c r="M37" s="274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6"/>
      <c r="J38" s="317"/>
      <c r="K38" s="121"/>
      <c r="L38" s="318"/>
      <c r="M38" s="319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9"/>
      <c r="J39" s="310"/>
      <c r="K39" s="27"/>
      <c r="L39" s="311"/>
      <c r="M39" s="312"/>
      <c r="N39" s="28"/>
      <c r="O39" s="79"/>
      <c r="P39" s="313"/>
      <c r="Q39" s="314"/>
      <c r="R39" s="314"/>
      <c r="S39" s="314"/>
      <c r="T39" s="314"/>
      <c r="U39" s="314"/>
      <c r="V39" s="314"/>
      <c r="W39" s="314"/>
      <c r="X39" s="314"/>
      <c r="Y39" s="315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Johnson, Doug</cp:lastModifiedBy>
  <cp:lastPrinted>2017-04-17T11:37:07Z</cp:lastPrinted>
  <dcterms:created xsi:type="dcterms:W3CDTF">2003-03-15T11:30:19Z</dcterms:created>
  <dcterms:modified xsi:type="dcterms:W3CDTF">2017-04-17T11:37:47Z</dcterms:modified>
  <cp:category>Acquisition Flight Logs</cp:category>
  <cp:version/>
  <cp:contentType/>
  <cp:contentStatus/>
  <cp:revision>1</cp:revision>
</cp:coreProperties>
</file>