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5" yWindow="1920" windowWidth="16920" windowHeight="10995" activeTab="0"/>
  </bookViews>
  <sheets>
    <sheet name="FlightLog" sheetId="1" r:id="rId1"/>
  </sheets>
  <definedNames>
    <definedName name="LOGO_DAS">"Picture 447"</definedName>
    <definedName name="_xlnm.Print_Area" localSheetId="0">'FlightLog'!$A$1:$AA$39</definedName>
    <definedName name="_xlnm.Print_Titles" localSheetId="0">'FlightLog'!$1:$17</definedName>
  </definedNames>
  <calcPr fullCalcOnLoad="1"/>
</workbook>
</file>

<file path=xl/sharedStrings.xml><?xml version="1.0" encoding="utf-8"?>
<sst xmlns="http://schemas.openxmlformats.org/spreadsheetml/2006/main" count="126" uniqueCount="106">
  <si>
    <t>GPS Day</t>
  </si>
  <si>
    <t>FMS</t>
  </si>
  <si>
    <t>Operator</t>
  </si>
  <si>
    <t>Aircraft</t>
  </si>
  <si>
    <t>Comments and Conditions</t>
  </si>
  <si>
    <t>Project Name</t>
  </si>
  <si>
    <t>Duration</t>
  </si>
  <si>
    <t>Flt</t>
  </si>
  <si>
    <t>Wpt</t>
  </si>
  <si>
    <t>Start</t>
  </si>
  <si>
    <t>Download Drive</t>
  </si>
  <si>
    <t>Airport ID</t>
  </si>
  <si>
    <t>From</t>
  </si>
  <si>
    <t>UTC</t>
  </si>
  <si>
    <t>To</t>
  </si>
  <si>
    <t>End</t>
  </si>
  <si>
    <t>Altitude</t>
  </si>
  <si>
    <t>Speed</t>
  </si>
  <si>
    <t>SVs</t>
  </si>
  <si>
    <t xml:space="preserve">   </t>
  </si>
  <si>
    <t>PDOP</t>
  </si>
  <si>
    <t>System</t>
  </si>
  <si>
    <r>
      <t xml:space="preserve">Solar Times </t>
    </r>
    <r>
      <rPr>
        <sz val="6"/>
        <rFont val="Arial"/>
        <family val="2"/>
      </rPr>
      <t>(UTC)</t>
    </r>
  </si>
  <si>
    <t>Area</t>
  </si>
  <si>
    <t>Begin</t>
  </si>
  <si>
    <t>Distance</t>
  </si>
  <si>
    <t>Flight Date</t>
  </si>
  <si>
    <t>Sun°</t>
  </si>
  <si>
    <t>Hobbs</t>
  </si>
  <si>
    <t>Chocks</t>
  </si>
  <si>
    <t>Lift Begin</t>
  </si>
  <si>
    <t>Lift End</t>
  </si>
  <si>
    <t>Hrs</t>
  </si>
  <si>
    <t>Unit</t>
  </si>
  <si>
    <t>IMU</t>
  </si>
  <si>
    <t>Scan</t>
  </si>
  <si>
    <t>FOV</t>
  </si>
  <si>
    <t>Altm Setting</t>
  </si>
  <si>
    <t>Min Range'</t>
  </si>
  <si>
    <t>Max Range'</t>
  </si>
  <si>
    <t>Rec ID</t>
  </si>
  <si>
    <t>Flying Temp °C</t>
  </si>
  <si>
    <t>Ground Temp°C</t>
  </si>
  <si>
    <t/>
  </si>
  <si>
    <t>By</t>
  </si>
  <si>
    <t>Date</t>
  </si>
  <si>
    <t>Airport</t>
  </si>
  <si>
    <t>Flight #</t>
  </si>
  <si>
    <t>Dir</t>
  </si>
  <si>
    <t>Rate</t>
  </si>
  <si>
    <t>(knots)</t>
  </si>
  <si>
    <t>Lift</t>
  </si>
  <si>
    <t>Shipping Track</t>
  </si>
  <si>
    <t>Base 1 ID</t>
  </si>
  <si>
    <t>Jerry</t>
  </si>
  <si>
    <t>ISO #</t>
  </si>
  <si>
    <t>Ver</t>
  </si>
  <si>
    <t>MTA</t>
  </si>
  <si>
    <r>
      <t xml:space="preserve">Scan Rate </t>
    </r>
    <r>
      <rPr>
        <sz val="6"/>
        <rFont val="Small Fonts"/>
        <family val="2"/>
      </rPr>
      <t>(Hz)</t>
    </r>
  </si>
  <si>
    <t>R680i</t>
  </si>
  <si>
    <t>FHI</t>
  </si>
  <si>
    <t>Ant ID</t>
  </si>
  <si>
    <t>Start Time (UTC)</t>
  </si>
  <si>
    <t>Stop Time (UTC)</t>
  </si>
  <si>
    <t>GPS Filename</t>
  </si>
  <si>
    <t>Data</t>
  </si>
  <si>
    <t>Data Logger Drives</t>
  </si>
  <si>
    <t>Location</t>
  </si>
  <si>
    <t>Humidity @ Alt</t>
  </si>
  <si>
    <t>Fugro Geospatial</t>
  </si>
  <si>
    <t>AMT (ft)</t>
  </si>
  <si>
    <t>(GPS)</t>
  </si>
  <si>
    <r>
      <t xml:space="preserve">Mission ID    </t>
    </r>
    <r>
      <rPr>
        <sz val="7"/>
        <rFont val="Small Fonts"/>
        <family val="2"/>
      </rPr>
      <t>(yymmdd_Sen_Job_Lift)</t>
    </r>
  </si>
  <si>
    <t>FGI Job #</t>
  </si>
  <si>
    <t>FGI</t>
  </si>
  <si>
    <t>ARP (m)</t>
  </si>
  <si>
    <t xml:space="preserve">    Actvity</t>
  </si>
  <si>
    <t>OnLine Time</t>
  </si>
  <si>
    <t>Client</t>
  </si>
  <si>
    <t>Pulse Rate</t>
  </si>
  <si>
    <t>AO80-50-00-02</t>
  </si>
  <si>
    <t>Flight Log</t>
  </si>
  <si>
    <t>Riegl</t>
  </si>
  <si>
    <t>Pilot #1</t>
  </si>
  <si>
    <t>Pilot #2</t>
  </si>
  <si>
    <t>Operator #1</t>
  </si>
  <si>
    <t>Operator #2</t>
  </si>
  <si>
    <t>FMU-300</t>
  </si>
  <si>
    <t>mi/WPT</t>
  </si>
  <si>
    <t>N/A</t>
  </si>
  <si>
    <t>680i</t>
  </si>
  <si>
    <t>JAMES RIVER LIDAR</t>
  </si>
  <si>
    <t>16003800</t>
  </si>
  <si>
    <t>KISN</t>
  </si>
  <si>
    <t>2100</t>
  </si>
  <si>
    <t>240k</t>
  </si>
  <si>
    <t>4250</t>
  </si>
  <si>
    <t>Riley Forsyth</t>
  </si>
  <si>
    <t>N3832K</t>
  </si>
  <si>
    <t>Shipped</t>
  </si>
  <si>
    <t>0508</t>
  </si>
  <si>
    <t>Matt Tensfeldt</t>
  </si>
  <si>
    <t>KRAP</t>
  </si>
  <si>
    <t>0103-Mob/Demob</t>
  </si>
  <si>
    <t>mob</t>
  </si>
  <si>
    <t>170426_216_16003800_mob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</si>
</sst>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h:mm;@"/>
    <numFmt numFmtId="166" formatCode="000"/>
    <numFmt numFmtId="167" formatCode="[$-409]d\-mmm\-yy;@"/>
    <numFmt numFmtId="168" formatCode="0.000"/>
    <numFmt numFmtId="169" formatCode="h:mm;#;#"/>
    <numFmt numFmtId="170" formatCode="h:mm;&quot;BAD&quot;;#"/>
    <numFmt numFmtId="171" formatCode="#,##0.0"/>
    <numFmt numFmtId="172" formatCode="hh:mm:ss"/>
    <numFmt numFmtId="173" formatCode="dd\-mmm\-yy\ hh:mm"/>
    <numFmt numFmtId="174" formatCode="h:mm:ss;&quot; &quot;;&quot; &quot;"/>
    <numFmt numFmtId="175" formatCode="#0;\-#0;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Courier New"/>
      <family val="3"/>
    </font>
    <font>
      <sz val="8"/>
      <color indexed="9"/>
      <name val="Arial"/>
      <family val="2"/>
    </font>
    <font>
      <b/>
      <sz val="10"/>
      <name val="Microsoft Sans Serif"/>
      <family val="2"/>
    </font>
    <font>
      <b/>
      <sz val="9"/>
      <name val="Microsoft Sans Serif"/>
      <family val="2"/>
    </font>
    <font>
      <b/>
      <sz val="8"/>
      <name val="Microsoft Sans Serif"/>
      <family val="2"/>
    </font>
    <font>
      <sz val="7"/>
      <name val="Small Fonts"/>
      <family val="2"/>
    </font>
    <font>
      <sz val="8"/>
      <color indexed="23"/>
      <name val="Arial"/>
      <family val="2"/>
    </font>
    <font>
      <sz val="6"/>
      <name val="Small Fonts"/>
      <family val="2"/>
    </font>
    <font>
      <sz val="8"/>
      <color indexed="18"/>
      <name val="Arial"/>
      <family val="2"/>
    </font>
    <font>
      <b/>
      <sz val="9"/>
      <color indexed="18"/>
      <name val="Microsoft Sans Serif"/>
      <family val="2"/>
    </font>
    <font>
      <i/>
      <sz val="8"/>
      <color indexed="9"/>
      <name val="Arial"/>
      <family val="2"/>
    </font>
    <font>
      <b/>
      <sz val="16"/>
      <color indexed="16"/>
      <name val="Swis721 BlkCn BT"/>
      <family val="2"/>
    </font>
    <font>
      <b/>
      <sz val="22"/>
      <color indexed="16"/>
      <name val="Swis721 BlkCn BT"/>
      <family val="2"/>
    </font>
    <font>
      <sz val="12"/>
      <name val="Swis721 BlkCn B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9"/>
      <name val="Engravers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dashed"/>
      <top/>
      <bottom style="thin"/>
    </border>
    <border>
      <left style="thin"/>
      <right style="dashed"/>
      <top style="thin"/>
      <bottom style="thin"/>
    </border>
    <border>
      <left/>
      <right style="thin"/>
      <top style="thin"/>
      <bottom style="thin"/>
    </border>
    <border>
      <left style="thin"/>
      <right style="dashed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dashed"/>
      <top/>
      <bottom style="thin"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dashed"/>
      <right style="thin"/>
      <top/>
      <bottom style="thin"/>
    </border>
    <border>
      <left/>
      <right style="thin"/>
      <top style="medium"/>
      <bottom/>
    </border>
    <border>
      <left style="thin"/>
      <right style="medium"/>
      <top/>
      <bottom style="double"/>
    </border>
    <border>
      <left/>
      <right/>
      <top/>
      <bottom style="double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thin"/>
      <right style="dashed"/>
      <top/>
      <bottom style="double"/>
    </border>
    <border>
      <left style="medium"/>
      <right style="thin"/>
      <top style="double"/>
      <bottom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/>
      <bottom/>
    </border>
    <border>
      <left style="thin"/>
      <right style="dashed"/>
      <top/>
      <bottom/>
    </border>
    <border>
      <left style="dashed"/>
      <right style="thin"/>
      <top/>
      <bottom/>
    </border>
    <border>
      <left style="thin"/>
      <right style="dashed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double"/>
    </border>
    <border>
      <left/>
      <right/>
      <top style="thin"/>
      <bottom/>
    </border>
    <border>
      <left style="thin"/>
      <right/>
      <top style="medium"/>
      <bottom style="dashed"/>
    </border>
    <border>
      <left/>
      <right style="thin"/>
      <top style="medium"/>
      <bottom style="dashed"/>
    </border>
    <border>
      <left/>
      <right style="thin"/>
      <top/>
      <bottom style="medium"/>
    </border>
    <border>
      <left/>
      <right style="thin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 style="medium"/>
      <top style="double"/>
      <bottom style="thin"/>
    </border>
    <border>
      <left/>
      <right style="medium"/>
      <top style="thin"/>
      <bottom style="thin"/>
    </border>
    <border>
      <left/>
      <right style="medium"/>
      <top/>
      <bottom style="double"/>
    </border>
    <border>
      <left/>
      <right style="medium"/>
      <top style="thin"/>
      <bottom/>
    </border>
    <border>
      <left/>
      <right/>
      <top/>
      <bottom style="thin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/>
      <right style="medium"/>
      <top style="medium"/>
      <bottom/>
    </border>
    <border>
      <left style="thin"/>
      <right/>
      <top style="double"/>
      <bottom/>
    </border>
    <border>
      <left/>
      <right style="medium"/>
      <top style="double"/>
      <bottom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dashed"/>
    </border>
    <border>
      <left style="medium"/>
      <right style="thin"/>
      <top style="medium"/>
      <bottom style="dashed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 style="thin"/>
    </border>
    <border>
      <left/>
      <right/>
      <top style="medium"/>
      <bottom style="dashed"/>
    </border>
    <border>
      <left style="dashed"/>
      <right/>
      <top style="thin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medium"/>
      <top style="thin"/>
      <bottom style="dashed"/>
    </border>
    <border>
      <left style="medium"/>
      <right style="thin"/>
      <top style="thin"/>
      <bottom style="dashed"/>
    </border>
    <border>
      <left style="dashed"/>
      <right/>
      <top style="thin"/>
      <bottom style="medium"/>
    </border>
    <border>
      <left/>
      <right/>
      <top style="thin"/>
      <bottom style="medium"/>
    </border>
    <border>
      <left style="dashed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4" fillId="0" borderId="0" xfId="0" applyNumberFormat="1" applyFont="1" applyAlignment="1" quotePrefix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NumberFormat="1" applyFont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170" fontId="4" fillId="0" borderId="13" xfId="0" applyNumberFormat="1" applyFont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24" xfId="0" applyNumberFormat="1" applyFont="1" applyBorder="1" applyAlignment="1" applyProtection="1">
      <alignment horizontal="center" vertical="center"/>
      <protection locked="0"/>
    </xf>
    <xf numFmtId="1" fontId="4" fillId="0" borderId="25" xfId="0" applyNumberFormat="1" applyFont="1" applyFill="1" applyBorder="1" applyAlignment="1" applyProtection="1">
      <alignment horizontal="center" vertical="center"/>
      <protection locked="0"/>
    </xf>
    <xf numFmtId="164" fontId="4" fillId="0" borderId="26" xfId="0" applyNumberFormat="1" applyFont="1" applyFill="1" applyBorder="1" applyAlignment="1" applyProtection="1">
      <alignment horizontal="center" vertical="center"/>
      <protection locked="0"/>
    </xf>
    <xf numFmtId="164" fontId="2" fillId="0" borderId="27" xfId="0" applyNumberFormat="1" applyFont="1" applyBorder="1" applyAlignment="1" applyProtection="1">
      <alignment vertical="center"/>
      <protection locked="0"/>
    </xf>
    <xf numFmtId="164" fontId="2" fillId="0" borderId="28" xfId="0" applyNumberFormat="1" applyFont="1" applyBorder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vertical="center"/>
      <protection locked="0"/>
    </xf>
    <xf numFmtId="0" fontId="4" fillId="0" borderId="30" xfId="0" applyNumberFormat="1" applyFont="1" applyBorder="1" applyAlignment="1" applyProtection="1">
      <alignment horizontal="center" vertical="center"/>
      <protection locked="0"/>
    </xf>
    <xf numFmtId="171" fontId="4" fillId="0" borderId="31" xfId="0" applyNumberFormat="1" applyFont="1" applyBorder="1" applyAlignment="1" applyProtection="1">
      <alignment horizontal="center" vertical="center"/>
      <protection locked="0"/>
    </xf>
    <xf numFmtId="171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NumberFormat="1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NumberFormat="1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164" fontId="4" fillId="0" borderId="14" xfId="0" applyNumberFormat="1" applyFont="1" applyBorder="1" applyAlignment="1" applyProtection="1">
      <alignment horizontal="right" vertical="center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164" fontId="8" fillId="0" borderId="19" xfId="0" applyNumberFormat="1" applyFont="1" applyBorder="1" applyAlignment="1" applyProtection="1">
      <alignment horizontal="center" vertical="center" wrapText="1"/>
      <protection locked="0"/>
    </xf>
    <xf numFmtId="164" fontId="8" fillId="0" borderId="38" xfId="0" applyNumberFormat="1" applyFont="1" applyBorder="1" applyAlignment="1" applyProtection="1">
      <alignment horizontal="center" vertical="center" wrapText="1"/>
      <protection locked="0"/>
    </xf>
    <xf numFmtId="164" fontId="8" fillId="0" borderId="19" xfId="0" applyNumberFormat="1" applyFont="1" applyBorder="1" applyAlignment="1" applyProtection="1">
      <alignment horizontal="center" vertical="center"/>
      <protection locked="0"/>
    </xf>
    <xf numFmtId="164" fontId="8" fillId="0" borderId="38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hidden="1"/>
    </xf>
    <xf numFmtId="0" fontId="2" fillId="0" borderId="39" xfId="0" applyFont="1" applyFill="1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 horizontal="right" vertical="center"/>
      <protection hidden="1"/>
    </xf>
    <xf numFmtId="0" fontId="2" fillId="0" borderId="35" xfId="0" applyFont="1" applyFill="1" applyBorder="1" applyAlignment="1" applyProtection="1">
      <alignment horizontal="right" vertical="center"/>
      <protection hidden="1"/>
    </xf>
    <xf numFmtId="0" fontId="2" fillId="0" borderId="37" xfId="0" applyFont="1" applyFill="1" applyBorder="1" applyAlignment="1" applyProtection="1">
      <alignment horizontal="right" vertical="center"/>
      <protection hidden="1"/>
    </xf>
    <xf numFmtId="0" fontId="2" fillId="0" borderId="41" xfId="0" applyFont="1" applyFill="1" applyBorder="1" applyAlignment="1" applyProtection="1">
      <alignment horizontal="right" vertical="center"/>
      <protection hidden="1"/>
    </xf>
    <xf numFmtId="169" fontId="2" fillId="0" borderId="36" xfId="0" applyNumberFormat="1" applyFont="1" applyFill="1" applyBorder="1" applyAlignment="1" applyProtection="1">
      <alignment horizontal="right" vertical="center"/>
      <protection hidden="1"/>
    </xf>
    <xf numFmtId="0" fontId="2" fillId="0" borderId="39" xfId="0" applyFont="1" applyFill="1" applyBorder="1" applyAlignment="1" applyProtection="1">
      <alignment horizontal="right" vertical="center"/>
      <protection hidden="1"/>
    </xf>
    <xf numFmtId="0" fontId="2" fillId="0" borderId="34" xfId="0" applyFont="1" applyFill="1" applyBorder="1" applyAlignment="1" applyProtection="1">
      <alignment horizontal="right" vertical="center"/>
      <protection hidden="1"/>
    </xf>
    <xf numFmtId="0" fontId="2" fillId="0" borderId="42" xfId="0" applyFont="1" applyFill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49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33" borderId="44" xfId="0" applyFont="1" applyFill="1" applyBorder="1" applyAlignment="1" applyProtection="1">
      <alignment horizontal="center" vertical="center" wrapText="1"/>
      <protection locked="0"/>
    </xf>
    <xf numFmtId="172" fontId="4" fillId="0" borderId="19" xfId="0" applyNumberFormat="1" applyFont="1" applyFill="1" applyBorder="1" applyAlignment="1" applyProtection="1">
      <alignment horizontal="right" vertical="center"/>
      <protection locked="0"/>
    </xf>
    <xf numFmtId="172" fontId="4" fillId="0" borderId="19" xfId="0" applyNumberFormat="1" applyFont="1" applyBorder="1" applyAlignment="1" applyProtection="1">
      <alignment horizontal="right" vertical="center"/>
      <protection locked="0"/>
    </xf>
    <xf numFmtId="172" fontId="4" fillId="0" borderId="22" xfId="0" applyNumberFormat="1" applyFont="1" applyBorder="1" applyAlignment="1" applyProtection="1">
      <alignment horizontal="right" vertical="center"/>
      <protection locked="0"/>
    </xf>
    <xf numFmtId="1" fontId="4" fillId="0" borderId="24" xfId="0" applyNumberFormat="1" applyFont="1" applyFill="1" applyBorder="1" applyAlignment="1" applyProtection="1">
      <alignment horizontal="center" vertical="center"/>
      <protection locked="0"/>
    </xf>
    <xf numFmtId="171" fontId="4" fillId="0" borderId="24" xfId="0" applyNumberFormat="1" applyFont="1" applyFill="1" applyBorder="1" applyAlignment="1" applyProtection="1">
      <alignment horizontal="center" vertical="center"/>
      <protection locked="0"/>
    </xf>
    <xf numFmtId="49" fontId="8" fillId="0" borderId="4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/>
    </xf>
    <xf numFmtId="1" fontId="4" fillId="0" borderId="23" xfId="0" applyNumberFormat="1" applyFont="1" applyFill="1" applyBorder="1" applyAlignment="1" applyProtection="1">
      <alignment horizontal="center" vertical="center"/>
      <protection locked="0"/>
    </xf>
    <xf numFmtId="49" fontId="14" fillId="0" borderId="33" xfId="0" applyNumberFormat="1" applyFont="1" applyBorder="1" applyAlignment="1" applyProtection="1">
      <alignment horizontal="center" vertical="center"/>
      <protection locked="0"/>
    </xf>
    <xf numFmtId="49" fontId="15" fillId="0" borderId="48" xfId="0" applyNumberFormat="1" applyFont="1" applyBorder="1" applyAlignment="1" applyProtection="1">
      <alignment horizontal="center" vertical="center"/>
      <protection locked="0"/>
    </xf>
    <xf numFmtId="0" fontId="14" fillId="0" borderId="49" xfId="0" applyFont="1" applyFill="1" applyBorder="1" applyAlignment="1" applyProtection="1">
      <alignment horizontal="center" vertical="center" shrinkToFit="1"/>
      <protection locked="0"/>
    </xf>
    <xf numFmtId="49" fontId="15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1" xfId="0" applyFont="1" applyFill="1" applyBorder="1" applyAlignment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  <protection/>
    </xf>
    <xf numFmtId="2" fontId="4" fillId="0" borderId="14" xfId="0" applyNumberFormat="1" applyFont="1" applyBorder="1" applyAlignment="1" applyProtection="1">
      <alignment vertical="center"/>
      <protection hidden="1"/>
    </xf>
    <xf numFmtId="49" fontId="8" fillId="0" borderId="52" xfId="0" applyNumberFormat="1" applyFont="1" applyBorder="1" applyAlignment="1" applyProtection="1">
      <alignment horizontal="center" vertical="center"/>
      <protection locked="0"/>
    </xf>
    <xf numFmtId="0" fontId="2" fillId="33" borderId="53" xfId="0" applyFont="1" applyFill="1" applyBorder="1" applyAlignment="1" applyProtection="1">
      <alignment horizontal="center" vertical="center" wrapText="1"/>
      <protection/>
    </xf>
    <xf numFmtId="0" fontId="2" fillId="33" borderId="54" xfId="0" applyFont="1" applyFill="1" applyBorder="1" applyAlignment="1" applyProtection="1">
      <alignment horizontal="center" vertical="center" wrapText="1"/>
      <protection/>
    </xf>
    <xf numFmtId="0" fontId="2" fillId="0" borderId="52" xfId="0" applyFont="1" applyBorder="1" applyAlignment="1">
      <alignment horizontal="center"/>
    </xf>
    <xf numFmtId="1" fontId="4" fillId="0" borderId="55" xfId="0" applyNumberFormat="1" applyFont="1" applyBorder="1" applyAlignment="1" applyProtection="1">
      <alignment horizontal="center" vertical="center"/>
      <protection locked="0"/>
    </xf>
    <xf numFmtId="0" fontId="7" fillId="0" borderId="49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167" fontId="7" fillId="0" borderId="0" xfId="0" applyNumberFormat="1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right"/>
      <protection hidden="1"/>
    </xf>
    <xf numFmtId="0" fontId="16" fillId="0" borderId="0" xfId="0" applyFont="1" applyAlignment="1" applyProtection="1">
      <alignment horizontal="center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locked="0"/>
    </xf>
    <xf numFmtId="174" fontId="2" fillId="0" borderId="0" xfId="0" applyNumberFormat="1" applyFont="1" applyBorder="1" applyAlignment="1" applyProtection="1">
      <alignment vertical="center"/>
      <protection hidden="1"/>
    </xf>
    <xf numFmtId="164" fontId="4" fillId="0" borderId="29" xfId="0" applyNumberFormat="1" applyFont="1" applyFill="1" applyBorder="1" applyAlignment="1" applyProtection="1">
      <alignment horizontal="center" vertical="center"/>
      <protection locked="0"/>
    </xf>
    <xf numFmtId="164" fontId="4" fillId="0" borderId="56" xfId="0" applyNumberFormat="1" applyFont="1" applyFill="1" applyBorder="1" applyAlignment="1" applyProtection="1">
      <alignment horizontal="center" vertical="center"/>
      <protection locked="0"/>
    </xf>
    <xf numFmtId="174" fontId="2" fillId="0" borderId="57" xfId="0" applyNumberFormat="1" applyFont="1" applyBorder="1" applyAlignment="1" applyProtection="1">
      <alignment vertical="center"/>
      <protection hidden="1"/>
    </xf>
    <xf numFmtId="0" fontId="2" fillId="0" borderId="51" xfId="0" applyFont="1" applyFill="1" applyBorder="1" applyAlignment="1" applyProtection="1">
      <alignment horizontal="center" vertical="center"/>
      <protection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 shrinkToFit="1"/>
      <protection locked="0"/>
    </xf>
    <xf numFmtId="0" fontId="8" fillId="0" borderId="54" xfId="0" applyNumberFormat="1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168" fontId="8" fillId="0" borderId="54" xfId="0" applyNumberFormat="1" applyFont="1" applyBorder="1" applyAlignment="1" applyProtection="1">
      <alignment horizontal="center" vertical="center"/>
      <protection locked="0"/>
    </xf>
    <xf numFmtId="2" fontId="10" fillId="0" borderId="58" xfId="0" applyNumberFormat="1" applyFont="1" applyBorder="1" applyAlignment="1" applyProtection="1">
      <alignment horizontal="center" vertical="center"/>
      <protection locked="0"/>
    </xf>
    <xf numFmtId="2" fontId="10" fillId="0" borderId="59" xfId="0" applyNumberFormat="1" applyFont="1" applyBorder="1" applyAlignment="1" applyProtection="1">
      <alignment horizontal="center" vertical="center"/>
      <protection locked="0"/>
    </xf>
    <xf numFmtId="0" fontId="12" fillId="0" borderId="42" xfId="0" applyFont="1" applyFill="1" applyBorder="1" applyAlignment="1">
      <alignment horizontal="right" vertical="center" shrinkToFit="1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60" xfId="0" applyNumberFormat="1" applyFont="1" applyBorder="1" applyAlignment="1" applyProtection="1">
      <alignment horizontal="center" vertical="center"/>
      <protection locked="0"/>
    </xf>
    <xf numFmtId="0" fontId="4" fillId="0" borderId="61" xfId="0" applyNumberFormat="1" applyFont="1" applyBorder="1" applyAlignment="1" applyProtection="1">
      <alignment horizontal="center" vertical="center"/>
      <protection locked="0"/>
    </xf>
    <xf numFmtId="0" fontId="4" fillId="0" borderId="60" xfId="0" applyNumberFormat="1" applyFont="1" applyFill="1" applyBorder="1" applyAlignment="1" applyProtection="1">
      <alignment horizontal="center" vertical="center"/>
      <protection locked="0"/>
    </xf>
    <xf numFmtId="1" fontId="4" fillId="0" borderId="61" xfId="0" applyNumberFormat="1" applyFont="1" applyFill="1" applyBorder="1" applyAlignment="1" applyProtection="1">
      <alignment horizontal="center" vertical="center"/>
      <protection locked="0"/>
    </xf>
    <xf numFmtId="0" fontId="4" fillId="0" borderId="61" xfId="0" applyNumberFormat="1" applyFont="1" applyFill="1" applyBorder="1" applyAlignment="1" applyProtection="1">
      <alignment horizontal="center" vertical="center"/>
      <protection locked="0"/>
    </xf>
    <xf numFmtId="172" fontId="4" fillId="0" borderId="60" xfId="0" applyNumberFormat="1" applyFont="1" applyBorder="1" applyAlignment="1" applyProtection="1">
      <alignment horizontal="right" vertical="center"/>
      <protection locked="0"/>
    </xf>
    <xf numFmtId="49" fontId="4" fillId="0" borderId="32" xfId="0" applyNumberFormat="1" applyFont="1" applyBorder="1" applyAlignment="1" applyProtection="1">
      <alignment horizontal="center" vertical="center"/>
      <protection locked="0"/>
    </xf>
    <xf numFmtId="0" fontId="4" fillId="0" borderId="32" xfId="0" applyNumberFormat="1" applyFont="1" applyBorder="1" applyAlignment="1" applyProtection="1">
      <alignment horizontal="center" vertical="center"/>
      <protection locked="0"/>
    </xf>
    <xf numFmtId="171" fontId="4" fillId="0" borderId="32" xfId="0" applyNumberFormat="1" applyFont="1" applyFill="1" applyBorder="1" applyAlignment="1" applyProtection="1">
      <alignment horizontal="center" vertical="center"/>
      <protection locked="0"/>
    </xf>
    <xf numFmtId="1" fontId="4" fillId="0" borderId="32" xfId="0" applyNumberFormat="1" applyFont="1" applyFill="1" applyBorder="1" applyAlignment="1" applyProtection="1">
      <alignment horizontal="center" vertical="center"/>
      <protection locked="0"/>
    </xf>
    <xf numFmtId="164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62" xfId="0" applyNumberFormat="1" applyFont="1" applyFill="1" applyBorder="1" applyAlignment="1" applyProtection="1">
      <alignment horizontal="left" vertical="center"/>
      <protection locked="0"/>
    </xf>
    <xf numFmtId="0" fontId="4" fillId="0" borderId="63" xfId="0" applyNumberFormat="1" applyFont="1" applyFill="1" applyBorder="1" applyAlignment="1" applyProtection="1">
      <alignment horizontal="left" vertical="center"/>
      <protection locked="0"/>
    </xf>
    <xf numFmtId="0" fontId="4" fillId="0" borderId="21" xfId="0" applyNumberFormat="1" applyFont="1" applyFill="1" applyBorder="1" applyAlignment="1" applyProtection="1">
      <alignment horizontal="left" vertical="center"/>
      <protection locked="0"/>
    </xf>
    <xf numFmtId="0" fontId="2" fillId="0" borderId="64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4" fillId="0" borderId="51" xfId="0" applyNumberFormat="1" applyFont="1" applyFill="1" applyBorder="1" applyAlignment="1" applyProtection="1">
      <alignment horizontal="left" vertical="center"/>
      <protection locked="0"/>
    </xf>
    <xf numFmtId="0" fontId="4" fillId="0" borderId="65" xfId="0" applyNumberFormat="1" applyFont="1" applyFill="1" applyBorder="1" applyAlignment="1" applyProtection="1">
      <alignment horizontal="left" vertical="center"/>
      <protection locked="0"/>
    </xf>
    <xf numFmtId="0" fontId="4" fillId="0" borderId="6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/>
      <protection locked="0"/>
    </xf>
    <xf numFmtId="0" fontId="2" fillId="33" borderId="66" xfId="0" applyFont="1" applyFill="1" applyBorder="1" applyAlignment="1" applyProtection="1">
      <alignment horizontal="center" vertical="center" wrapText="1"/>
      <protection/>
    </xf>
    <xf numFmtId="0" fontId="2" fillId="33" borderId="67" xfId="0" applyFont="1" applyFill="1" applyBorder="1" applyAlignment="1" applyProtection="1">
      <alignment horizontal="center" vertical="center" wrapText="1"/>
      <protection/>
    </xf>
    <xf numFmtId="49" fontId="15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52" xfId="0" applyNumberFormat="1" applyFont="1" applyBorder="1" applyAlignment="1" applyProtection="1">
      <alignment horizontal="center" vertical="center"/>
      <protection hidden="1" locked="0"/>
    </xf>
    <xf numFmtId="49" fontId="8" fillId="0" borderId="69" xfId="0" applyNumberFormat="1" applyFont="1" applyBorder="1" applyAlignment="1" applyProtection="1">
      <alignment horizontal="center" vertical="center"/>
      <protection hidden="1" locked="0"/>
    </xf>
    <xf numFmtId="0" fontId="14" fillId="0" borderId="49" xfId="0" applyFont="1" applyFill="1" applyBorder="1" applyAlignment="1" applyProtection="1">
      <alignment horizontal="center" vertical="center" shrinkToFit="1"/>
      <protection locked="0"/>
    </xf>
    <xf numFmtId="0" fontId="14" fillId="0" borderId="39" xfId="0" applyFont="1" applyFill="1" applyBorder="1" applyAlignment="1" applyProtection="1">
      <alignment horizontal="center" vertical="center" shrinkToFit="1"/>
      <protection locked="0"/>
    </xf>
    <xf numFmtId="0" fontId="2" fillId="0" borderId="51" xfId="0" applyFont="1" applyFill="1" applyBorder="1" applyAlignment="1" applyProtection="1">
      <alignment horizontal="center"/>
      <protection/>
    </xf>
    <xf numFmtId="0" fontId="2" fillId="0" borderId="61" xfId="0" applyFont="1" applyFill="1" applyBorder="1" applyAlignment="1" applyProtection="1">
      <alignment horizontal="center"/>
      <protection/>
    </xf>
    <xf numFmtId="0" fontId="2" fillId="0" borderId="70" xfId="0" applyFont="1" applyFill="1" applyBorder="1" applyAlignment="1" applyProtection="1">
      <alignment horizontal="center" vertical="center"/>
      <protection hidden="1"/>
    </xf>
    <xf numFmtId="0" fontId="2" fillId="0" borderId="71" xfId="0" applyFont="1" applyFill="1" applyBorder="1" applyAlignment="1" applyProtection="1">
      <alignment horizontal="center" vertical="center"/>
      <protection hidden="1"/>
    </xf>
    <xf numFmtId="0" fontId="4" fillId="0" borderId="72" xfId="0" applyFont="1" applyBorder="1" applyAlignment="1" applyProtection="1">
      <alignment horizontal="center" vertical="center"/>
      <protection locked="0"/>
    </xf>
    <xf numFmtId="0" fontId="4" fillId="0" borderId="73" xfId="0" applyFont="1" applyBorder="1" applyAlignment="1" applyProtection="1">
      <alignment horizontal="center" vertical="center"/>
      <protection locked="0"/>
    </xf>
    <xf numFmtId="0" fontId="4" fillId="0" borderId="74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49" fontId="14" fillId="0" borderId="76" xfId="0" applyNumberFormat="1" applyFont="1" applyBorder="1" applyAlignment="1" applyProtection="1">
      <alignment horizontal="center" vertical="center"/>
      <protection locked="0"/>
    </xf>
    <xf numFmtId="49" fontId="14" fillId="0" borderId="49" xfId="0" applyNumberFormat="1" applyFont="1" applyBorder="1" applyAlignment="1" applyProtection="1">
      <alignment horizontal="center" vertical="center"/>
      <protection locked="0"/>
    </xf>
    <xf numFmtId="49" fontId="14" fillId="0" borderId="39" xfId="0" applyNumberFormat="1" applyFont="1" applyBorder="1" applyAlignment="1" applyProtection="1">
      <alignment horizontal="center" vertical="center"/>
      <protection locked="0"/>
    </xf>
    <xf numFmtId="49" fontId="15" fillId="0" borderId="50" xfId="0" applyNumberFormat="1" applyFont="1" applyBorder="1" applyAlignment="1" applyProtection="1">
      <alignment horizontal="center" vertical="center"/>
      <protection locked="0"/>
    </xf>
    <xf numFmtId="49" fontId="15" fillId="0" borderId="10" xfId="0" applyNumberFormat="1" applyFont="1" applyBorder="1" applyAlignment="1" applyProtection="1">
      <alignment horizontal="center" vertical="center"/>
      <protection locked="0"/>
    </xf>
    <xf numFmtId="49" fontId="15" fillId="0" borderId="68" xfId="0" applyNumberFormat="1" applyFont="1" applyBorder="1" applyAlignment="1" applyProtection="1">
      <alignment horizontal="center" vertical="center"/>
      <protection locked="0"/>
    </xf>
    <xf numFmtId="49" fontId="8" fillId="0" borderId="52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69" xfId="0" applyNumberFormat="1" applyFont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49" fontId="8" fillId="0" borderId="77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68" xfId="0" applyNumberFormat="1" applyFont="1" applyBorder="1" applyAlignment="1" applyProtection="1">
      <alignment horizontal="center" vertical="center"/>
      <protection locked="0"/>
    </xf>
    <xf numFmtId="0" fontId="2" fillId="0" borderId="78" xfId="0" applyFont="1" applyFill="1" applyBorder="1" applyAlignment="1" applyProtection="1">
      <alignment horizontal="center" vertical="center"/>
      <protection/>
    </xf>
    <xf numFmtId="0" fontId="2" fillId="0" borderId="65" xfId="0" applyFont="1" applyFill="1" applyBorder="1" applyAlignment="1" applyProtection="1">
      <alignment horizontal="center" vertical="center"/>
      <protection/>
    </xf>
    <xf numFmtId="0" fontId="2" fillId="0" borderId="61" xfId="0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Border="1" applyAlignment="1" applyProtection="1">
      <alignment horizontal="center" vertical="center"/>
      <protection hidden="1"/>
    </xf>
    <xf numFmtId="0" fontId="8" fillId="0" borderId="13" xfId="0" applyNumberFormat="1" applyFont="1" applyBorder="1" applyAlignment="1" applyProtection="1">
      <alignment horizontal="center" vertical="center"/>
      <protection hidden="1"/>
    </xf>
    <xf numFmtId="0" fontId="2" fillId="0" borderId="51" xfId="0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49" fontId="8" fillId="0" borderId="80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0" fontId="2" fillId="0" borderId="76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81" xfId="0" applyFont="1" applyFill="1" applyBorder="1" applyAlignment="1" applyProtection="1">
      <alignment horizontal="center" vertical="center"/>
      <protection hidden="1"/>
    </xf>
    <xf numFmtId="165" fontId="4" fillId="0" borderId="55" xfId="0" applyNumberFormat="1" applyFont="1" applyBorder="1" applyAlignment="1" applyProtection="1">
      <alignment horizontal="center" vertical="center"/>
      <protection locked="0"/>
    </xf>
    <xf numFmtId="165" fontId="4" fillId="0" borderId="73" xfId="0" applyNumberFormat="1" applyFont="1" applyBorder="1" applyAlignment="1" applyProtection="1">
      <alignment horizontal="center" vertical="center"/>
      <protection locked="0"/>
    </xf>
    <xf numFmtId="164" fontId="2" fillId="0" borderId="55" xfId="0" applyNumberFormat="1" applyFont="1" applyBorder="1" applyAlignment="1" applyProtection="1">
      <alignment horizontal="right" vertical="center"/>
      <protection locked="0"/>
    </xf>
    <xf numFmtId="164" fontId="2" fillId="0" borderId="82" xfId="0" applyNumberFormat="1" applyFont="1" applyBorder="1" applyAlignment="1" applyProtection="1">
      <alignment horizontal="right" vertical="center"/>
      <protection locked="0"/>
    </xf>
    <xf numFmtId="165" fontId="4" fillId="0" borderId="62" xfId="0" applyNumberFormat="1" applyFont="1" applyBorder="1" applyAlignment="1" applyProtection="1">
      <alignment horizontal="center" vertical="center"/>
      <protection locked="0"/>
    </xf>
    <xf numFmtId="165" fontId="4" fillId="0" borderId="21" xfId="0" applyNumberFormat="1" applyFont="1" applyBorder="1" applyAlignment="1" applyProtection="1">
      <alignment horizontal="center" vertical="center"/>
      <protection locked="0"/>
    </xf>
    <xf numFmtId="164" fontId="2" fillId="0" borderId="62" xfId="0" applyNumberFormat="1" applyFont="1" applyBorder="1" applyAlignment="1" applyProtection="1">
      <alignment horizontal="right" vertical="center"/>
      <protection locked="0"/>
    </xf>
    <xf numFmtId="164" fontId="2" fillId="0" borderId="83" xfId="0" applyNumberFormat="1" applyFont="1" applyBorder="1" applyAlignment="1" applyProtection="1">
      <alignment horizontal="right" vertical="center"/>
      <protection locked="0"/>
    </xf>
    <xf numFmtId="170" fontId="2" fillId="0" borderId="64" xfId="0" applyNumberFormat="1" applyFont="1" applyFill="1" applyBorder="1" applyAlignment="1" applyProtection="1">
      <alignment horizontal="center" vertical="center"/>
      <protection hidden="1"/>
    </xf>
    <xf numFmtId="170" fontId="2" fillId="0" borderId="84" xfId="0" applyNumberFormat="1" applyFont="1" applyFill="1" applyBorder="1" applyAlignment="1" applyProtection="1">
      <alignment horizontal="center" vertical="center"/>
      <protection hidden="1"/>
    </xf>
    <xf numFmtId="1" fontId="8" fillId="0" borderId="47" xfId="0" applyNumberFormat="1" applyFont="1" applyBorder="1" applyAlignment="1" applyProtection="1">
      <alignment horizontal="center" vertical="center"/>
      <protection locked="0"/>
    </xf>
    <xf numFmtId="1" fontId="8" fillId="0" borderId="13" xfId="0" applyNumberFormat="1" applyFont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>
      <alignment horizontal="center" vertical="center"/>
    </xf>
    <xf numFmtId="2" fontId="8" fillId="0" borderId="52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2" fontId="8" fillId="0" borderId="42" xfId="0" applyNumberFormat="1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 wrapText="1"/>
      <protection/>
    </xf>
    <xf numFmtId="0" fontId="2" fillId="0" borderId="65" xfId="0" applyFont="1" applyFill="1" applyBorder="1" applyAlignment="1" applyProtection="1">
      <alignment horizontal="center" vertical="center" wrapText="1"/>
      <protection/>
    </xf>
    <xf numFmtId="0" fontId="2" fillId="0" borderId="61" xfId="0" applyFont="1" applyFill="1" applyBorder="1" applyAlignment="1" applyProtection="1">
      <alignment horizontal="center" vertical="center" wrapText="1"/>
      <protection/>
    </xf>
    <xf numFmtId="49" fontId="8" fillId="0" borderId="47" xfId="0" applyNumberFormat="1" applyFont="1" applyBorder="1" applyAlignment="1" applyProtection="1">
      <alignment horizontal="center" vertical="center"/>
      <protection locked="0"/>
    </xf>
    <xf numFmtId="49" fontId="8" fillId="0" borderId="86" xfId="0" applyNumberFormat="1" applyFont="1" applyBorder="1" applyAlignment="1" applyProtection="1">
      <alignment horizontal="center" vertical="center"/>
      <protection locked="0"/>
    </xf>
    <xf numFmtId="0" fontId="2" fillId="0" borderId="87" xfId="0" applyFont="1" applyFill="1" applyBorder="1" applyAlignment="1" applyProtection="1">
      <alignment horizontal="center"/>
      <protection/>
    </xf>
    <xf numFmtId="0" fontId="2" fillId="0" borderId="88" xfId="0" applyFont="1" applyFill="1" applyBorder="1" applyAlignment="1" applyProtection="1">
      <alignment horizontal="center"/>
      <protection/>
    </xf>
    <xf numFmtId="1" fontId="8" fillId="0" borderId="86" xfId="0" applyNumberFormat="1" applyFont="1" applyBorder="1" applyAlignment="1" applyProtection="1">
      <alignment horizontal="center" vertical="center"/>
      <protection locked="0"/>
    </xf>
    <xf numFmtId="0" fontId="2" fillId="0" borderId="76" xfId="0" applyFont="1" applyFill="1" applyBorder="1" applyAlignment="1" applyProtection="1">
      <alignment/>
      <protection/>
    </xf>
    <xf numFmtId="0" fontId="2" fillId="0" borderId="89" xfId="0" applyFont="1" applyFill="1" applyBorder="1" applyAlignment="1" applyProtection="1">
      <alignment/>
      <protection/>
    </xf>
    <xf numFmtId="0" fontId="2" fillId="0" borderId="64" xfId="0" applyFont="1" applyFill="1" applyBorder="1" applyAlignment="1" applyProtection="1">
      <alignment horizontal="left" vertical="center" indent="1"/>
      <protection hidden="1"/>
    </xf>
    <xf numFmtId="0" fontId="2" fillId="0" borderId="84" xfId="0" applyFont="1" applyFill="1" applyBorder="1" applyAlignment="1" applyProtection="1">
      <alignment horizontal="left" vertical="center" indent="1"/>
      <protection hidden="1"/>
    </xf>
    <xf numFmtId="0" fontId="4" fillId="0" borderId="90" xfId="0" applyFont="1" applyBorder="1" applyAlignment="1" applyProtection="1">
      <alignment horizontal="left" vertical="center"/>
      <protection locked="0"/>
    </xf>
    <xf numFmtId="0" fontId="4" fillId="0" borderId="91" xfId="0" applyFont="1" applyBorder="1" applyAlignment="1" applyProtection="1">
      <alignment horizontal="left" vertical="center"/>
      <protection locked="0"/>
    </xf>
    <xf numFmtId="0" fontId="4" fillId="0" borderId="62" xfId="0" applyFont="1" applyBorder="1" applyAlignment="1" applyProtection="1">
      <alignment horizontal="left" vertical="center"/>
      <protection locked="0"/>
    </xf>
    <xf numFmtId="0" fontId="4" fillId="0" borderId="83" xfId="0" applyFont="1" applyBorder="1" applyAlignment="1" applyProtection="1">
      <alignment horizontal="left" vertical="center"/>
      <protection locked="0"/>
    </xf>
    <xf numFmtId="0" fontId="4" fillId="0" borderId="50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18" fillId="0" borderId="57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 horizontal="right"/>
      <protection locked="0"/>
    </xf>
    <xf numFmtId="0" fontId="17" fillId="0" borderId="57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right" vertical="center"/>
      <protection locked="0"/>
    </xf>
    <xf numFmtId="0" fontId="19" fillId="0" borderId="77" xfId="0" applyFont="1" applyBorder="1" applyAlignment="1" applyProtection="1">
      <alignment horizontal="right" vertical="center"/>
      <protection locked="0"/>
    </xf>
    <xf numFmtId="0" fontId="19" fillId="0" borderId="10" xfId="0" applyFont="1" applyBorder="1" applyAlignment="1" applyProtection="1">
      <alignment horizontal="right" vertical="center"/>
      <protection locked="0"/>
    </xf>
    <xf numFmtId="0" fontId="2" fillId="0" borderId="89" xfId="0" applyFont="1" applyFill="1" applyBorder="1" applyAlignment="1" applyProtection="1">
      <alignment horizontal="center" vertical="center"/>
      <protection/>
    </xf>
    <xf numFmtId="49" fontId="9" fillId="0" borderId="47" xfId="0" applyNumberFormat="1" applyFont="1" applyBorder="1" applyAlignment="1" applyProtection="1">
      <alignment horizontal="center" vertical="center"/>
      <protection locked="0"/>
    </xf>
    <xf numFmtId="49" fontId="9" fillId="0" borderId="86" xfId="0" applyNumberFormat="1" applyFont="1" applyBorder="1" applyAlignment="1" applyProtection="1">
      <alignment horizontal="center" vertical="center"/>
      <protection locked="0"/>
    </xf>
    <xf numFmtId="49" fontId="9" fillId="0" borderId="92" xfId="0" applyNumberFormat="1" applyFont="1" applyBorder="1" applyAlignment="1" applyProtection="1">
      <alignment horizontal="center" vertical="center"/>
      <protection locked="0"/>
    </xf>
    <xf numFmtId="165" fontId="4" fillId="0" borderId="93" xfId="0" applyNumberFormat="1" applyFont="1" applyBorder="1" applyAlignment="1" applyProtection="1">
      <alignment horizontal="center" vertical="center"/>
      <protection locked="0"/>
    </xf>
    <xf numFmtId="165" fontId="4" fillId="0" borderId="23" xfId="0" applyNumberFormat="1" applyFont="1" applyBorder="1" applyAlignment="1" applyProtection="1">
      <alignment horizontal="center" vertical="center"/>
      <protection locked="0"/>
    </xf>
    <xf numFmtId="164" fontId="2" fillId="0" borderId="93" xfId="0" applyNumberFormat="1" applyFont="1" applyBorder="1" applyAlignment="1" applyProtection="1">
      <alignment horizontal="right" vertical="center"/>
      <protection locked="0"/>
    </xf>
    <xf numFmtId="164" fontId="2" fillId="0" borderId="94" xfId="0" applyNumberFormat="1" applyFont="1" applyBorder="1" applyAlignment="1" applyProtection="1">
      <alignment horizontal="right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166" fontId="10" fillId="0" borderId="47" xfId="0" applyNumberFormat="1" applyFont="1" applyBorder="1" applyAlignment="1" applyProtection="1">
      <alignment horizontal="center" vertical="center"/>
      <protection locked="0"/>
    </xf>
    <xf numFmtId="166" fontId="10" fillId="0" borderId="13" xfId="0" applyNumberFormat="1" applyFont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/>
    </xf>
    <xf numFmtId="0" fontId="2" fillId="0" borderId="96" xfId="0" applyFont="1" applyFill="1" applyBorder="1" applyAlignment="1" applyProtection="1">
      <alignment horizontal="center" vertical="center"/>
      <protection/>
    </xf>
    <xf numFmtId="0" fontId="8" fillId="0" borderId="47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3" fontId="8" fillId="0" borderId="52" xfId="0" applyNumberFormat="1" applyFont="1" applyBorder="1" applyAlignment="1" applyProtection="1">
      <alignment horizontal="center" vertical="center"/>
      <protection locked="0"/>
    </xf>
    <xf numFmtId="3" fontId="8" fillId="0" borderId="13" xfId="0" applyNumberFormat="1" applyFont="1" applyBorder="1" applyAlignment="1" applyProtection="1">
      <alignment horizontal="center" vertical="center"/>
      <protection locked="0"/>
    </xf>
    <xf numFmtId="0" fontId="14" fillId="0" borderId="76" xfId="0" applyFont="1" applyFill="1" applyBorder="1" applyAlignment="1" applyProtection="1">
      <alignment horizontal="center" vertical="center" shrinkToFit="1"/>
      <protection locked="0"/>
    </xf>
    <xf numFmtId="0" fontId="8" fillId="0" borderId="50" xfId="0" applyNumberFormat="1" applyFont="1" applyFill="1" applyBorder="1" applyAlignment="1" applyProtection="1">
      <alignment horizontal="left" vertical="center"/>
      <protection locked="0"/>
    </xf>
    <xf numFmtId="0" fontId="8" fillId="0" borderId="10" xfId="0" applyNumberFormat="1" applyFont="1" applyFill="1" applyBorder="1" applyAlignment="1" applyProtection="1">
      <alignment horizontal="left" vertical="center"/>
      <protection locked="0"/>
    </xf>
    <xf numFmtId="0" fontId="8" fillId="0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97" xfId="0" applyFont="1" applyFill="1" applyBorder="1" applyAlignment="1" applyProtection="1">
      <alignment horizontal="center" vertical="center"/>
      <protection hidden="1"/>
    </xf>
    <xf numFmtId="0" fontId="2" fillId="0" borderId="98" xfId="0" applyFont="1" applyFill="1" applyBorder="1" applyAlignment="1" applyProtection="1">
      <alignment horizontal="center" vertical="center"/>
      <protection hidden="1"/>
    </xf>
    <xf numFmtId="166" fontId="8" fillId="0" borderId="47" xfId="0" applyNumberFormat="1" applyFont="1" applyBorder="1" applyAlignment="1" applyProtection="1">
      <alignment horizontal="center" vertical="center"/>
      <protection locked="0"/>
    </xf>
    <xf numFmtId="166" fontId="8" fillId="0" borderId="13" xfId="0" applyNumberFormat="1" applyFont="1" applyBorder="1" applyAlignment="1" applyProtection="1">
      <alignment horizontal="center" vertical="center"/>
      <protection locked="0"/>
    </xf>
    <xf numFmtId="0" fontId="2" fillId="33" borderId="76" xfId="0" applyFont="1" applyFill="1" applyBorder="1" applyAlignment="1" applyProtection="1">
      <alignment horizontal="center" vertical="center" wrapText="1"/>
      <protection/>
    </xf>
    <xf numFmtId="0" fontId="2" fillId="33" borderId="49" xfId="0" applyFont="1" applyFill="1" applyBorder="1" applyAlignment="1" applyProtection="1">
      <alignment horizontal="center" vertical="center" wrapText="1"/>
      <protection/>
    </xf>
    <xf numFmtId="0" fontId="2" fillId="33" borderId="39" xfId="0" applyFont="1" applyFill="1" applyBorder="1" applyAlignment="1" applyProtection="1">
      <alignment horizontal="center" vertical="center" wrapText="1"/>
      <protection/>
    </xf>
    <xf numFmtId="0" fontId="2" fillId="33" borderId="52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69" xfId="0" applyFont="1" applyFill="1" applyBorder="1" applyAlignment="1" applyProtection="1">
      <alignment horizontal="center" vertical="center" wrapText="1"/>
      <protection/>
    </xf>
    <xf numFmtId="164" fontId="4" fillId="0" borderId="55" xfId="0" applyNumberFormat="1" applyFont="1" applyBorder="1" applyAlignment="1" applyProtection="1">
      <alignment horizontal="left" vertical="center"/>
      <protection locked="0"/>
    </xf>
    <xf numFmtId="164" fontId="4" fillId="0" borderId="99" xfId="0" applyNumberFormat="1" applyFont="1" applyBorder="1" applyAlignment="1" applyProtection="1">
      <alignment horizontal="left" vertical="center"/>
      <protection locked="0"/>
    </xf>
    <xf numFmtId="164" fontId="4" fillId="0" borderId="73" xfId="0" applyNumberFormat="1" applyFont="1" applyBorder="1" applyAlignment="1" applyProtection="1">
      <alignment horizontal="left" vertical="center"/>
      <protection locked="0"/>
    </xf>
    <xf numFmtId="0" fontId="14" fillId="0" borderId="76" xfId="0" applyNumberFormat="1" applyFont="1" applyBorder="1" applyAlignment="1" applyProtection="1">
      <alignment horizontal="center" vertical="center"/>
      <protection locked="0"/>
    </xf>
    <xf numFmtId="0" fontId="14" fillId="0" borderId="39" xfId="0" applyNumberFormat="1" applyFont="1" applyBorder="1" applyAlignment="1" applyProtection="1">
      <alignment horizontal="center" vertical="center"/>
      <protection locked="0"/>
    </xf>
    <xf numFmtId="0" fontId="15" fillId="0" borderId="50" xfId="0" applyNumberFormat="1" applyFont="1" applyBorder="1" applyAlignment="1" applyProtection="1">
      <alignment horizontal="center" vertical="center"/>
      <protection locked="0"/>
    </xf>
    <xf numFmtId="0" fontId="15" fillId="0" borderId="68" xfId="0" applyNumberFormat="1" applyFont="1" applyBorder="1" applyAlignment="1" applyProtection="1">
      <alignment horizontal="center" vertical="center"/>
      <protection locked="0"/>
    </xf>
    <xf numFmtId="0" fontId="2" fillId="33" borderId="100" xfId="0" applyFont="1" applyFill="1" applyBorder="1" applyAlignment="1" applyProtection="1">
      <alignment horizontal="center" vertical="center" wrapText="1"/>
      <protection/>
    </xf>
    <xf numFmtId="1" fontId="8" fillId="0" borderId="52" xfId="0" applyNumberFormat="1" applyFont="1" applyBorder="1" applyAlignment="1" applyProtection="1">
      <alignment horizontal="center" vertical="center"/>
      <protection locked="0"/>
    </xf>
    <xf numFmtId="1" fontId="8" fillId="0" borderId="0" xfId="0" applyNumberFormat="1" applyFont="1" applyBorder="1" applyAlignment="1" applyProtection="1">
      <alignment horizontal="center" vertical="center"/>
      <protection locked="0"/>
    </xf>
    <xf numFmtId="1" fontId="8" fillId="0" borderId="69" xfId="0" applyNumberFormat="1" applyFont="1" applyBorder="1" applyAlignment="1" applyProtection="1">
      <alignment horizontal="center" vertical="center"/>
      <protection locked="0"/>
    </xf>
    <xf numFmtId="0" fontId="14" fillId="0" borderId="49" xfId="0" applyNumberFormat="1" applyFont="1" applyBorder="1" applyAlignment="1" applyProtection="1">
      <alignment horizontal="center" vertical="center"/>
      <protection locked="0"/>
    </xf>
    <xf numFmtId="0" fontId="2" fillId="33" borderId="41" xfId="0" applyFont="1" applyFill="1" applyBorder="1" applyAlignment="1" applyProtection="1">
      <alignment horizontal="center" vertical="center" wrapText="1"/>
      <protection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0" fontId="8" fillId="0" borderId="47" xfId="0" applyNumberFormat="1" applyFont="1" applyBorder="1" applyAlignment="1" applyProtection="1">
      <alignment horizontal="center" vertical="center"/>
      <protection locked="0"/>
    </xf>
    <xf numFmtId="0" fontId="8" fillId="0" borderId="86" xfId="0" applyNumberFormat="1" applyFont="1" applyBorder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3" fontId="4" fillId="0" borderId="62" xfId="0" applyNumberFormat="1" applyFont="1" applyBorder="1" applyAlignment="1" applyProtection="1">
      <alignment horizontal="center" vertical="center"/>
      <protection locked="0"/>
    </xf>
    <xf numFmtId="3" fontId="4" fillId="0" borderId="21" xfId="0" applyNumberFormat="1" applyFont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 shrinkToFit="1"/>
      <protection hidden="1" locked="0"/>
    </xf>
    <xf numFmtId="0" fontId="8" fillId="0" borderId="69" xfId="0" applyFont="1" applyFill="1" applyBorder="1" applyAlignment="1" applyProtection="1">
      <alignment horizontal="center" vertical="center" shrinkToFit="1"/>
      <protection hidden="1" locked="0"/>
    </xf>
    <xf numFmtId="167" fontId="8" fillId="0" borderId="80" xfId="0" applyNumberFormat="1" applyFont="1" applyBorder="1" applyAlignment="1" applyProtection="1">
      <alignment horizontal="center" vertical="center"/>
      <protection locked="0"/>
    </xf>
    <xf numFmtId="167" fontId="8" fillId="0" borderId="13" xfId="0" applyNumberFormat="1" applyFont="1" applyBorder="1" applyAlignment="1" applyProtection="1">
      <alignment horizontal="center" vertical="center"/>
      <protection locked="0"/>
    </xf>
    <xf numFmtId="172" fontId="4" fillId="0" borderId="101" xfId="0" applyNumberFormat="1" applyFont="1" applyFill="1" applyBorder="1" applyAlignment="1" applyProtection="1">
      <alignment horizontal="right" vertical="center"/>
      <protection locked="0"/>
    </xf>
    <xf numFmtId="172" fontId="4" fillId="0" borderId="21" xfId="0" applyNumberFormat="1" applyFont="1" applyBorder="1" applyAlignment="1" applyProtection="1">
      <alignment horizontal="right" vertical="center"/>
      <protection locked="0"/>
    </xf>
    <xf numFmtId="0" fontId="9" fillId="0" borderId="86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3" fontId="4" fillId="0" borderId="52" xfId="0" applyNumberFormat="1" applyFont="1" applyBorder="1" applyAlignment="1" applyProtection="1">
      <alignment horizontal="center" vertical="center"/>
      <protection locked="0"/>
    </xf>
    <xf numFmtId="3" fontId="4" fillId="0" borderId="69" xfId="0" applyNumberFormat="1" applyFont="1" applyBorder="1" applyAlignment="1" applyProtection="1">
      <alignment horizontal="center" vertical="center"/>
      <protection locked="0"/>
    </xf>
    <xf numFmtId="175" fontId="8" fillId="0" borderId="50" xfId="0" applyNumberFormat="1" applyFont="1" applyFill="1" applyBorder="1" applyAlignment="1" applyProtection="1">
      <alignment horizontal="center" vertical="center" shrinkToFit="1"/>
      <protection locked="0"/>
    </xf>
    <xf numFmtId="175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175" fontId="8" fillId="0" borderId="68" xfId="0" applyNumberFormat="1" applyFont="1" applyFill="1" applyBorder="1" applyAlignment="1" applyProtection="1">
      <alignment horizontal="center" vertical="center" shrinkToFit="1"/>
      <protection locked="0"/>
    </xf>
    <xf numFmtId="172" fontId="4" fillId="0" borderId="102" xfId="0" applyNumberFormat="1" applyFont="1" applyFill="1" applyBorder="1" applyAlignment="1" applyProtection="1">
      <alignment horizontal="right" vertical="center"/>
      <protection locked="0"/>
    </xf>
    <xf numFmtId="172" fontId="4" fillId="0" borderId="103" xfId="0" applyNumberFormat="1" applyFont="1" applyBorder="1" applyAlignment="1" applyProtection="1">
      <alignment horizontal="right" vertical="center"/>
      <protection locked="0"/>
    </xf>
    <xf numFmtId="0" fontId="2" fillId="0" borderId="57" xfId="0" applyFont="1" applyBorder="1" applyAlignment="1">
      <alignment horizontal="right" wrapText="1"/>
    </xf>
    <xf numFmtId="173" fontId="15" fillId="0" borderId="50" xfId="0" applyNumberFormat="1" applyFont="1" applyFill="1" applyBorder="1" applyAlignment="1" applyProtection="1">
      <alignment horizontal="center" vertical="center" shrinkToFit="1"/>
      <protection locked="0"/>
    </xf>
    <xf numFmtId="173" fontId="15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15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6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104" xfId="0" applyFont="1" applyFill="1" applyBorder="1" applyAlignment="1">
      <alignment horizontal="center" vertical="center" shrinkToFit="1"/>
    </xf>
    <xf numFmtId="0" fontId="2" fillId="0" borderId="105" xfId="0" applyFont="1" applyFill="1" applyBorder="1" applyAlignment="1">
      <alignment horizontal="center" vertical="center" shrinkToFit="1"/>
    </xf>
    <xf numFmtId="49" fontId="8" fillId="0" borderId="42" xfId="0" applyNumberFormat="1" applyFont="1" applyBorder="1" applyAlignment="1" applyProtection="1">
      <alignment horizontal="center" vertical="center"/>
      <protection locked="0"/>
    </xf>
    <xf numFmtId="49" fontId="15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89" xfId="0" applyFont="1" applyFill="1" applyBorder="1" applyAlignment="1" applyProtection="1">
      <alignment horizontal="center" vertical="center" shrinkToFit="1"/>
      <protection locked="0"/>
    </xf>
    <xf numFmtId="0" fontId="2" fillId="0" borderId="85" xfId="0" applyFont="1" applyFill="1" applyBorder="1" applyAlignment="1" applyProtection="1">
      <alignment horizontal="center" vertical="center"/>
      <protection/>
    </xf>
    <xf numFmtId="0" fontId="8" fillId="0" borderId="51" xfId="0" applyNumberFormat="1" applyFont="1" applyBorder="1" applyAlignment="1" applyProtection="1">
      <alignment horizontal="center" vertical="center"/>
      <protection locked="0"/>
    </xf>
    <xf numFmtId="0" fontId="8" fillId="0" borderId="65" xfId="0" applyNumberFormat="1" applyFont="1" applyBorder="1" applyAlignment="1" applyProtection="1">
      <alignment horizontal="center" vertical="center"/>
      <protection locked="0"/>
    </xf>
    <xf numFmtId="0" fontId="8" fillId="0" borderId="85" xfId="0" applyNumberFormat="1" applyFont="1" applyBorder="1" applyAlignment="1" applyProtection="1">
      <alignment horizontal="center" vertical="center"/>
      <protection locked="0"/>
    </xf>
    <xf numFmtId="0" fontId="8" fillId="0" borderId="50" xfId="0" applyNumberFormat="1" applyFont="1" applyBorder="1" applyAlignment="1" applyProtection="1">
      <alignment horizontal="center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68" xfId="0" applyNumberFormat="1" applyFont="1" applyBorder="1" applyAlignment="1" applyProtection="1">
      <alignment horizontal="center" vertical="center"/>
      <protection locked="0"/>
    </xf>
    <xf numFmtId="172" fontId="4" fillId="0" borderId="106" xfId="0" applyNumberFormat="1" applyFont="1" applyFill="1" applyBorder="1" applyAlignment="1" applyProtection="1">
      <alignment horizontal="right" vertical="center"/>
      <protection locked="0"/>
    </xf>
    <xf numFmtId="172" fontId="4" fillId="0" borderId="23" xfId="0" applyNumberFormat="1" applyFont="1" applyBorder="1" applyAlignment="1" applyProtection="1">
      <alignment horizontal="right" vertical="center"/>
      <protection locked="0"/>
    </xf>
    <xf numFmtId="3" fontId="4" fillId="0" borderId="93" xfId="0" applyNumberFormat="1" applyFont="1" applyBorder="1" applyAlignment="1" applyProtection="1">
      <alignment horizontal="center" vertical="center"/>
      <protection locked="0"/>
    </xf>
    <xf numFmtId="3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93" xfId="0" applyNumberFormat="1" applyFont="1" applyFill="1" applyBorder="1" applyAlignment="1" applyProtection="1">
      <alignment horizontal="left" vertical="center"/>
      <protection locked="0"/>
    </xf>
    <xf numFmtId="0" fontId="4" fillId="0" borderId="107" xfId="0" applyNumberFormat="1" applyFont="1" applyFill="1" applyBorder="1" applyAlignment="1" applyProtection="1">
      <alignment horizontal="left" vertical="center"/>
      <protection locked="0"/>
    </xf>
    <xf numFmtId="0" fontId="4" fillId="0" borderId="23" xfId="0" applyNumberFormat="1" applyFont="1" applyFill="1" applyBorder="1" applyAlignment="1" applyProtection="1">
      <alignment horizontal="left" vertical="center"/>
      <protection locked="0"/>
    </xf>
    <xf numFmtId="172" fontId="4" fillId="0" borderId="108" xfId="0" applyNumberFormat="1" applyFont="1" applyFill="1" applyBorder="1" applyAlignment="1" applyProtection="1">
      <alignment horizontal="right" vertical="center"/>
      <protection locked="0"/>
    </xf>
    <xf numFmtId="172" fontId="4" fillId="0" borderId="61" xfId="0" applyNumberFormat="1" applyFont="1" applyBorder="1" applyAlignment="1" applyProtection="1">
      <alignment horizontal="right" vertical="center"/>
      <protection locked="0"/>
    </xf>
    <xf numFmtId="3" fontId="4" fillId="0" borderId="51" xfId="0" applyNumberFormat="1" applyFont="1" applyBorder="1" applyAlignment="1" applyProtection="1">
      <alignment horizontal="center" vertical="center"/>
      <protection locked="0"/>
    </xf>
    <xf numFmtId="3" fontId="4" fillId="0" borderId="61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28575</xdr:colOff>
      <xdr:row>0</xdr:row>
      <xdr:rowOff>38100</xdr:rowOff>
    </xdr:from>
    <xdr:to>
      <xdr:col>24</xdr:col>
      <xdr:colOff>323850</xdr:colOff>
      <xdr:row>1</xdr:row>
      <xdr:rowOff>123825</xdr:rowOff>
    </xdr:to>
    <xdr:pic>
      <xdr:nvPicPr>
        <xdr:cNvPr id="1" name="Picture 684" descr="Riegl680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381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" name="Text Box 392"/>
        <xdr:cNvSpPr txBox="1">
          <a:spLocks noChangeArrowheads="1"/>
        </xdr:cNvSpPr>
      </xdr:nvSpPr>
      <xdr:spPr>
        <a:xfrm>
          <a:off x="0" y="341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0" rIns="0" bIns="0" vert="wordArtVertRtl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ADS 40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28575</xdr:rowOff>
    </xdr:from>
    <xdr:to>
      <xdr:col>8</xdr:col>
      <xdr:colOff>190500</xdr:colOff>
      <xdr:row>4</xdr:row>
      <xdr:rowOff>142875</xdr:rowOff>
    </xdr:to>
    <xdr:pic>
      <xdr:nvPicPr>
        <xdr:cNvPr id="3" name="Picture 462" descr="das_logo_web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8575"/>
          <a:ext cx="2647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7</xdr:col>
      <xdr:colOff>495300</xdr:colOff>
      <xdr:row>4</xdr:row>
      <xdr:rowOff>161925</xdr:rowOff>
    </xdr:to>
    <xdr:pic>
      <xdr:nvPicPr>
        <xdr:cNvPr id="4" name="Picture 580" descr="LOG_Fugro-EarthData" hidden="1"/>
        <xdr:cNvPicPr preferRelativeResize="1">
          <a:picLocks noChangeAspect="1"/>
        </xdr:cNvPicPr>
      </xdr:nvPicPr>
      <xdr:blipFill>
        <a:blip r:embed="rId3"/>
        <a:srcRect l="344" b="17857"/>
        <a:stretch>
          <a:fillRect/>
        </a:stretch>
      </xdr:blipFill>
      <xdr:spPr>
        <a:xfrm>
          <a:off x="38100" y="28575"/>
          <a:ext cx="3133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85725</xdr:rowOff>
    </xdr:from>
    <xdr:to>
      <xdr:col>7</xdr:col>
      <xdr:colOff>409575</xdr:colOff>
      <xdr:row>4</xdr:row>
      <xdr:rowOff>133350</xdr:rowOff>
    </xdr:to>
    <xdr:pic>
      <xdr:nvPicPr>
        <xdr:cNvPr id="5" name="Picture 68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85725"/>
          <a:ext cx="3057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28575</xdr:rowOff>
    </xdr:from>
    <xdr:to>
      <xdr:col>7</xdr:col>
      <xdr:colOff>457200</xdr:colOff>
      <xdr:row>4</xdr:row>
      <xdr:rowOff>133350</xdr:rowOff>
    </xdr:to>
    <xdr:pic>
      <xdr:nvPicPr>
        <xdr:cNvPr id="6" name="Picture 698" descr="Fugro Geospatial 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171450"/>
          <a:ext cx="3124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47625</xdr:colOff>
      <xdr:row>4</xdr:row>
      <xdr:rowOff>142875</xdr:rowOff>
    </xdr:to>
    <xdr:pic>
      <xdr:nvPicPr>
        <xdr:cNvPr id="7" name="Picture 723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2724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39"/>
  <sheetViews>
    <sheetView showGridLines="0" showRowColHeaders="0" tabSelected="1" zoomScaleSheetLayoutView="95" zoomScalePageLayoutView="0" workbookViewId="0" topLeftCell="A1">
      <pane ySplit="13" topLeftCell="A14" activePane="bottomLeft" state="frozen"/>
      <selection pane="topLeft" activeCell="A1" sqref="A1"/>
      <selection pane="bottomLeft" activeCell="H23" sqref="H23"/>
    </sheetView>
  </sheetViews>
  <sheetFormatPr defaultColWidth="6.7109375" defaultRowHeight="12.75"/>
  <cols>
    <col min="1" max="1" width="10.421875" style="1" customWidth="1"/>
    <col min="2" max="2" width="4.421875" style="1" customWidth="1"/>
    <col min="3" max="3" width="6.00390625" style="1" customWidth="1"/>
    <col min="4" max="4" width="4.7109375" style="1" customWidth="1"/>
    <col min="5" max="7" width="4.8515625" style="1" customWidth="1"/>
    <col min="8" max="8" width="8.00390625" style="2" customWidth="1"/>
    <col min="9" max="9" width="4.57421875" style="1" customWidth="1"/>
    <col min="10" max="10" width="4.00390625" style="1" customWidth="1"/>
    <col min="11" max="12" width="4.28125" style="1" customWidth="1"/>
    <col min="13" max="13" width="2.7109375" style="1" customWidth="1"/>
    <col min="14" max="15" width="6.7109375" style="1" customWidth="1"/>
    <col min="16" max="16" width="3.28125" style="1" customWidth="1"/>
    <col min="17" max="17" width="3.7109375" style="1" customWidth="1"/>
    <col min="18" max="18" width="3.8515625" style="1" customWidth="1"/>
    <col min="19" max="19" width="4.00390625" style="1" customWidth="1"/>
    <col min="20" max="20" width="7.140625" style="1" customWidth="1"/>
    <col min="21" max="21" width="5.7109375" style="1" customWidth="1"/>
    <col min="22" max="22" width="5.8515625" style="1" customWidth="1"/>
    <col min="23" max="23" width="12.421875" style="1" customWidth="1"/>
    <col min="24" max="24" width="2.8515625" style="1" customWidth="1"/>
    <col min="25" max="25" width="8.00390625" style="1" customWidth="1"/>
    <col min="26" max="26" width="4.00390625" style="1" customWidth="1"/>
    <col min="27" max="27" width="5.28125" style="1" customWidth="1"/>
    <col min="28" max="28" width="7.8515625" style="1" customWidth="1"/>
    <col min="29" max="29" width="6.7109375" style="1" customWidth="1"/>
    <col min="30" max="30" width="8.28125" style="1" customWidth="1"/>
    <col min="31" max="31" width="7.8515625" style="1" customWidth="1"/>
    <col min="32" max="16384" width="6.7109375" style="1" customWidth="1"/>
  </cols>
  <sheetData>
    <row r="1" spans="1:31" ht="11.25" customHeight="1">
      <c r="A1" s="56" t="s">
        <v>59</v>
      </c>
      <c r="B1" s="81">
        <f>AC1</f>
        <v>16.92</v>
      </c>
      <c r="C1" s="69" t="s">
        <v>60</v>
      </c>
      <c r="D1" s="134" t="s">
        <v>69</v>
      </c>
      <c r="E1" s="134"/>
      <c r="F1" s="134"/>
      <c r="G1" s="134"/>
      <c r="H1" s="3"/>
      <c r="I1" s="113">
        <f>B1</f>
        <v>16.92</v>
      </c>
      <c r="J1" s="145" t="s">
        <v>30</v>
      </c>
      <c r="K1" s="145"/>
      <c r="L1" s="145"/>
      <c r="M1" s="145"/>
      <c r="N1" s="146"/>
      <c r="O1" s="181" t="s">
        <v>31</v>
      </c>
      <c r="P1" s="145"/>
      <c r="Q1" s="145"/>
      <c r="R1" s="145"/>
      <c r="S1" s="146"/>
      <c r="T1" s="57" t="s">
        <v>7</v>
      </c>
      <c r="U1" s="63" t="s">
        <v>7</v>
      </c>
      <c r="V1" s="64" t="s">
        <v>28</v>
      </c>
      <c r="W1" s="206"/>
      <c r="X1" s="207"/>
      <c r="Y1" s="216" t="s">
        <v>82</v>
      </c>
      <c r="Z1" s="217"/>
      <c r="AA1" s="217"/>
      <c r="AB1" s="95" t="s">
        <v>80</v>
      </c>
      <c r="AC1" s="95">
        <v>16.92</v>
      </c>
      <c r="AD1" s="96" t="s">
        <v>54</v>
      </c>
      <c r="AE1" s="97">
        <v>42719</v>
      </c>
    </row>
    <row r="2" spans="2:31" ht="13.5" customHeight="1" thickBot="1">
      <c r="B2" s="3"/>
      <c r="C2" s="3"/>
      <c r="D2" s="3"/>
      <c r="E2" s="3"/>
      <c r="F2" s="3"/>
      <c r="G2" s="3"/>
      <c r="H2" s="3"/>
      <c r="I2" s="65"/>
      <c r="J2" s="246" t="s">
        <v>46</v>
      </c>
      <c r="K2" s="247"/>
      <c r="L2" s="129" t="s">
        <v>29</v>
      </c>
      <c r="M2" s="130"/>
      <c r="N2" s="58" t="s">
        <v>28</v>
      </c>
      <c r="O2" s="59" t="s">
        <v>46</v>
      </c>
      <c r="P2" s="129" t="s">
        <v>29</v>
      </c>
      <c r="Q2" s="130"/>
      <c r="R2" s="190" t="s">
        <v>28</v>
      </c>
      <c r="S2" s="191"/>
      <c r="T2" s="60" t="s">
        <v>6</v>
      </c>
      <c r="U2" s="61" t="s">
        <v>32</v>
      </c>
      <c r="V2" s="62" t="s">
        <v>32</v>
      </c>
      <c r="W2" s="208" t="s">
        <v>76</v>
      </c>
      <c r="X2" s="209"/>
      <c r="Y2" s="216"/>
      <c r="Z2" s="217"/>
      <c r="AA2" s="217"/>
      <c r="AB2" s="98" t="s">
        <v>55</v>
      </c>
      <c r="AC2" s="99" t="s">
        <v>56</v>
      </c>
      <c r="AD2" s="99" t="s">
        <v>44</v>
      </c>
      <c r="AE2" s="99" t="s">
        <v>45</v>
      </c>
    </row>
    <row r="3" spans="2:27" ht="13.5" customHeight="1" thickTop="1">
      <c r="B3" s="3"/>
      <c r="C3" s="3"/>
      <c r="D3" s="3"/>
      <c r="E3" s="3"/>
      <c r="F3" s="3"/>
      <c r="G3" s="3"/>
      <c r="H3" s="3"/>
      <c r="I3" s="66">
        <v>1</v>
      </c>
      <c r="J3" s="147" t="s">
        <v>93</v>
      </c>
      <c r="K3" s="148"/>
      <c r="L3" s="182">
        <v>0.5888888888888889</v>
      </c>
      <c r="M3" s="183"/>
      <c r="N3" s="31">
        <v>179.8</v>
      </c>
      <c r="O3" s="8" t="s">
        <v>93</v>
      </c>
      <c r="P3" s="182">
        <v>0.6208333333333333</v>
      </c>
      <c r="Q3" s="183"/>
      <c r="R3" s="184">
        <v>180.1</v>
      </c>
      <c r="S3" s="185"/>
      <c r="T3" s="15">
        <f>IF(P3="","",IF(P3&lt;L3,P3+1,P3)-L3)</f>
        <v>0.03194444444444444</v>
      </c>
      <c r="U3" s="89">
        <f>IF(T3="","",(INT(((INT(T3*1440+1/60))+7)/15)*15)/60)</f>
        <v>0.75</v>
      </c>
      <c r="V3" s="49">
        <f>IF(R3="","",R3-N3)</f>
        <v>0.29999999999998295</v>
      </c>
      <c r="W3" s="210" t="s">
        <v>103</v>
      </c>
      <c r="X3" s="211"/>
      <c r="Y3" s="218" t="s">
        <v>81</v>
      </c>
      <c r="Z3" s="219"/>
      <c r="AA3" s="219"/>
    </row>
    <row r="4" spans="2:30" ht="13.5" customHeight="1">
      <c r="B4" s="3"/>
      <c r="C4" s="3"/>
      <c r="D4" s="3"/>
      <c r="E4" s="3"/>
      <c r="F4" s="3"/>
      <c r="G4" s="3"/>
      <c r="H4" s="3"/>
      <c r="I4" s="13">
        <v>2</v>
      </c>
      <c r="J4" s="149" t="s">
        <v>93</v>
      </c>
      <c r="K4" s="150"/>
      <c r="L4" s="186">
        <v>0.6395833333333333</v>
      </c>
      <c r="M4" s="187"/>
      <c r="N4" s="32">
        <v>180.1</v>
      </c>
      <c r="O4" s="16" t="s">
        <v>102</v>
      </c>
      <c r="P4" s="186">
        <v>0.7479166666666667</v>
      </c>
      <c r="Q4" s="187"/>
      <c r="R4" s="188">
        <v>182.5</v>
      </c>
      <c r="S4" s="189"/>
      <c r="T4" s="15">
        <f>IF(P4="","",IF(P4&lt;L4,P4+1,P4)-L4)</f>
        <v>0.10833333333333339</v>
      </c>
      <c r="U4" s="89">
        <f>IF(T4="","",(INT(((INT(T4*1440+1/60))+7)/15)*15)/60)</f>
        <v>2.5</v>
      </c>
      <c r="V4" s="49">
        <f>IF(R4="","",R4-N4)</f>
        <v>2.4000000000000057</v>
      </c>
      <c r="W4" s="212" t="s">
        <v>103</v>
      </c>
      <c r="X4" s="213"/>
      <c r="Y4" s="218"/>
      <c r="Z4" s="219"/>
      <c r="AA4" s="219"/>
      <c r="AC4" s="3"/>
      <c r="AD4" s="3"/>
    </row>
    <row r="5" spans="2:30" ht="13.5" customHeight="1" thickBot="1">
      <c r="B5" s="5"/>
      <c r="C5" s="5"/>
      <c r="D5" s="5"/>
      <c r="E5" s="5"/>
      <c r="F5" s="5"/>
      <c r="G5" s="5"/>
      <c r="H5" s="6"/>
      <c r="I5" s="14">
        <v>3</v>
      </c>
      <c r="J5" s="151"/>
      <c r="K5" s="152"/>
      <c r="L5" s="226"/>
      <c r="M5" s="227"/>
      <c r="N5" s="33"/>
      <c r="O5" s="17"/>
      <c r="P5" s="226"/>
      <c r="Q5" s="227"/>
      <c r="R5" s="228"/>
      <c r="S5" s="229"/>
      <c r="T5" s="15">
        <f>IF(P5="","",IF(P5&lt;L5,P5+1,P5)-L5)</f>
      </c>
      <c r="U5" s="89">
        <f>IF(T5="","",(INT(((INT(T5*1440+1/60))+7)/15)*15)/60)</f>
      </c>
      <c r="V5" s="49">
        <f>IF(R5="","",R5-N5)</f>
      </c>
      <c r="W5" s="214"/>
      <c r="X5" s="215"/>
      <c r="Y5" s="220" t="s">
        <v>80</v>
      </c>
      <c r="Z5" s="221"/>
      <c r="AA5" s="221"/>
      <c r="AB5" s="3"/>
      <c r="AC5" s="3"/>
      <c r="AD5" s="3"/>
    </row>
    <row r="6" spans="1:30" ht="10.5" customHeight="1">
      <c r="A6" s="174" t="s">
        <v>73</v>
      </c>
      <c r="B6" s="175"/>
      <c r="C6" s="178" t="s">
        <v>5</v>
      </c>
      <c r="D6" s="179"/>
      <c r="E6" s="179"/>
      <c r="F6" s="179"/>
      <c r="G6" s="179"/>
      <c r="H6" s="180"/>
      <c r="I6" s="143" t="s">
        <v>21</v>
      </c>
      <c r="J6" s="144"/>
      <c r="K6" s="178" t="s">
        <v>33</v>
      </c>
      <c r="L6" s="180"/>
      <c r="M6" s="178" t="s">
        <v>34</v>
      </c>
      <c r="N6" s="180"/>
      <c r="P6" s="178"/>
      <c r="Q6" s="179"/>
      <c r="R6" s="180"/>
      <c r="S6" s="178"/>
      <c r="T6" s="180"/>
      <c r="U6" s="234" t="s">
        <v>42</v>
      </c>
      <c r="V6" s="235"/>
      <c r="W6" s="93" t="s">
        <v>38</v>
      </c>
      <c r="X6" s="178" t="s">
        <v>66</v>
      </c>
      <c r="Y6" s="179"/>
      <c r="Z6" s="179"/>
      <c r="AA6" s="222"/>
      <c r="AB6" s="3"/>
      <c r="AC6" s="38"/>
      <c r="AD6" s="38"/>
    </row>
    <row r="7" spans="1:30" ht="15.75" customHeight="1">
      <c r="A7" s="176" t="s">
        <v>92</v>
      </c>
      <c r="B7" s="177"/>
      <c r="C7" s="270" t="s">
        <v>91</v>
      </c>
      <c r="D7" s="271"/>
      <c r="E7" s="271"/>
      <c r="F7" s="271"/>
      <c r="G7" s="271"/>
      <c r="H7" s="272"/>
      <c r="I7" s="230" t="s">
        <v>90</v>
      </c>
      <c r="J7" s="231"/>
      <c r="K7" s="248">
        <v>216</v>
      </c>
      <c r="L7" s="249"/>
      <c r="M7" s="232" t="s">
        <v>87</v>
      </c>
      <c r="N7" s="233"/>
      <c r="P7" s="192"/>
      <c r="Q7" s="205"/>
      <c r="R7" s="193"/>
      <c r="S7" s="192"/>
      <c r="T7" s="193"/>
      <c r="U7" s="54">
        <v>-6</v>
      </c>
      <c r="V7" s="55">
        <v>-1</v>
      </c>
      <c r="W7" s="80" t="s">
        <v>94</v>
      </c>
      <c r="X7" s="223"/>
      <c r="Y7" s="224"/>
      <c r="Z7" s="224"/>
      <c r="AA7" s="225"/>
      <c r="AB7" s="7"/>
      <c r="AC7" s="3"/>
      <c r="AD7" s="3"/>
    </row>
    <row r="8" spans="1:30" ht="10.5" customHeight="1">
      <c r="A8" s="168" t="s">
        <v>26</v>
      </c>
      <c r="B8" s="170"/>
      <c r="C8" s="173" t="s">
        <v>0</v>
      </c>
      <c r="D8" s="170"/>
      <c r="E8" s="42" t="s">
        <v>51</v>
      </c>
      <c r="H8" s="105"/>
      <c r="I8" s="169"/>
      <c r="J8" s="170"/>
      <c r="K8" s="143" t="s">
        <v>27</v>
      </c>
      <c r="L8" s="144"/>
      <c r="M8" s="198" t="s">
        <v>22</v>
      </c>
      <c r="N8" s="199"/>
      <c r="O8" s="200"/>
      <c r="P8" s="198" t="s">
        <v>79</v>
      </c>
      <c r="Q8" s="199"/>
      <c r="R8" s="200"/>
      <c r="S8" s="173"/>
      <c r="T8" s="170"/>
      <c r="U8" s="203" t="s">
        <v>41</v>
      </c>
      <c r="V8" s="204"/>
      <c r="W8" s="93" t="s">
        <v>39</v>
      </c>
      <c r="X8" s="162" t="s">
        <v>10</v>
      </c>
      <c r="Y8" s="163"/>
      <c r="Z8" s="163"/>
      <c r="AA8" s="194"/>
      <c r="AB8" s="3"/>
      <c r="AC8" s="38"/>
      <c r="AD8" s="38"/>
    </row>
    <row r="9" spans="1:30" ht="16.5" customHeight="1">
      <c r="A9" s="277">
        <v>42851</v>
      </c>
      <c r="B9" s="278"/>
      <c r="C9" s="171" t="str">
        <f>IF(ISBLANK(A9)," ",CONCATENATE(TEXT(MOD(YEAR(A9),100),"00"),"-",TEXT(INT(A9)+1-DATEVALUE(CONCATENATE("1-Jan-",YEAR(A9))),"000")))</f>
        <v>17-116</v>
      </c>
      <c r="D9" s="172"/>
      <c r="E9" s="51" t="s">
        <v>104</v>
      </c>
      <c r="H9" s="106"/>
      <c r="I9" s="281"/>
      <c r="J9" s="282"/>
      <c r="K9" s="236" t="s">
        <v>89</v>
      </c>
      <c r="L9" s="237"/>
      <c r="M9" s="201" t="s">
        <v>89</v>
      </c>
      <c r="N9" s="202"/>
      <c r="O9" s="177"/>
      <c r="P9" s="201" t="s">
        <v>95</v>
      </c>
      <c r="Q9" s="202"/>
      <c r="R9" s="177"/>
      <c r="S9" s="240" t="s">
        <v>43</v>
      </c>
      <c r="T9" s="241"/>
      <c r="U9" s="52">
        <v>-3</v>
      </c>
      <c r="V9" s="53">
        <v>5</v>
      </c>
      <c r="W9" s="80" t="s">
        <v>96</v>
      </c>
      <c r="X9" s="195" t="s">
        <v>43</v>
      </c>
      <c r="Y9" s="196"/>
      <c r="Z9" s="196"/>
      <c r="AA9" s="197"/>
      <c r="AB9" s="296"/>
      <c r="AC9" s="296"/>
      <c r="AD9" s="296"/>
    </row>
    <row r="10" spans="1:30" ht="10.5" customHeight="1">
      <c r="A10" s="162" t="s">
        <v>72</v>
      </c>
      <c r="B10" s="163"/>
      <c r="C10" s="163"/>
      <c r="D10" s="163"/>
      <c r="E10" s="164"/>
      <c r="F10" s="162" t="s">
        <v>3</v>
      </c>
      <c r="G10" s="164"/>
      <c r="H10" s="40" t="s">
        <v>11</v>
      </c>
      <c r="I10" s="173" t="s">
        <v>1</v>
      </c>
      <c r="J10" s="170"/>
      <c r="K10" s="87" t="s">
        <v>13</v>
      </c>
      <c r="L10" s="238" t="s">
        <v>70</v>
      </c>
      <c r="M10" s="239"/>
      <c r="N10" s="39" t="s">
        <v>17</v>
      </c>
      <c r="O10" s="39" t="s">
        <v>36</v>
      </c>
      <c r="P10" s="173" t="s">
        <v>58</v>
      </c>
      <c r="Q10" s="169"/>
      <c r="R10" s="170"/>
      <c r="S10" s="88" t="s">
        <v>57</v>
      </c>
      <c r="T10" s="73" t="s">
        <v>88</v>
      </c>
      <c r="U10" s="297" t="s">
        <v>37</v>
      </c>
      <c r="V10" s="298"/>
      <c r="W10" s="93" t="s">
        <v>68</v>
      </c>
      <c r="X10" s="173" t="s">
        <v>52</v>
      </c>
      <c r="Y10" s="169"/>
      <c r="Z10" s="169"/>
      <c r="AA10" s="302"/>
      <c r="AB10" s="3"/>
      <c r="AC10" s="38"/>
      <c r="AD10" s="38"/>
    </row>
    <row r="11" spans="1:30" ht="15.75" customHeight="1">
      <c r="A11" s="159" t="s">
        <v>105</v>
      </c>
      <c r="B11" s="160"/>
      <c r="C11" s="160"/>
      <c r="D11" s="160"/>
      <c r="E11" s="161"/>
      <c r="F11" s="275" t="s">
        <v>98</v>
      </c>
      <c r="G11" s="276"/>
      <c r="H11" s="108" t="s">
        <v>93</v>
      </c>
      <c r="I11" s="139"/>
      <c r="J11" s="140"/>
      <c r="K11" s="107">
        <v>-5</v>
      </c>
      <c r="L11" s="264">
        <v>3400</v>
      </c>
      <c r="M11" s="265"/>
      <c r="N11" s="109">
        <v>140</v>
      </c>
      <c r="O11" s="108"/>
      <c r="P11" s="264">
        <v>100</v>
      </c>
      <c r="Q11" s="265"/>
      <c r="R11" s="266"/>
      <c r="S11" s="109">
        <v>2</v>
      </c>
      <c r="T11" s="110">
        <v>0.375</v>
      </c>
      <c r="U11" s="111">
        <v>30.21</v>
      </c>
      <c r="V11" s="112">
        <v>30.17</v>
      </c>
      <c r="W11" s="90"/>
      <c r="X11" s="159"/>
      <c r="Y11" s="160"/>
      <c r="Z11" s="160"/>
      <c r="AA11" s="299"/>
      <c r="AB11" s="37"/>
      <c r="AC11" s="37"/>
      <c r="AD11" s="37"/>
    </row>
    <row r="12" spans="1:30" ht="10.5" customHeight="1">
      <c r="A12" s="168" t="s">
        <v>83</v>
      </c>
      <c r="B12" s="169"/>
      <c r="C12" s="170"/>
      <c r="D12" s="173" t="s">
        <v>84</v>
      </c>
      <c r="E12" s="169"/>
      <c r="F12" s="169"/>
      <c r="G12" s="170"/>
      <c r="H12" s="173" t="s">
        <v>85</v>
      </c>
      <c r="I12" s="169"/>
      <c r="J12" s="169"/>
      <c r="K12" s="170"/>
      <c r="L12" s="173" t="s">
        <v>86</v>
      </c>
      <c r="M12" s="169"/>
      <c r="N12" s="169"/>
      <c r="O12" s="170"/>
      <c r="P12" s="303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5"/>
      <c r="AB12" s="37"/>
      <c r="AC12" s="37"/>
      <c r="AD12" s="37"/>
    </row>
    <row r="13" spans="1:30" ht="15.75" customHeight="1" thickBot="1">
      <c r="A13" s="165" t="s">
        <v>101</v>
      </c>
      <c r="B13" s="166"/>
      <c r="C13" s="167"/>
      <c r="D13" s="166"/>
      <c r="E13" s="166"/>
      <c r="F13" s="166"/>
      <c r="G13" s="167"/>
      <c r="H13" s="306" t="s">
        <v>97</v>
      </c>
      <c r="I13" s="307"/>
      <c r="J13" s="307"/>
      <c r="K13" s="308"/>
      <c r="L13" s="285"/>
      <c r="M13" s="286"/>
      <c r="N13" s="286"/>
      <c r="O13" s="287"/>
      <c r="P13" s="243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5"/>
      <c r="AB13" s="37"/>
      <c r="AC13" s="37"/>
      <c r="AD13" s="37"/>
    </row>
    <row r="14" spans="1:30" ht="10.5" customHeight="1">
      <c r="A14" s="83" t="s">
        <v>53</v>
      </c>
      <c r="B14" s="153" t="s">
        <v>67</v>
      </c>
      <c r="C14" s="154"/>
      <c r="D14" s="154"/>
      <c r="E14" s="155"/>
      <c r="F14" s="141" t="s">
        <v>40</v>
      </c>
      <c r="G14" s="142"/>
      <c r="H14" s="85" t="s">
        <v>61</v>
      </c>
      <c r="I14" s="259" t="s">
        <v>75</v>
      </c>
      <c r="J14" s="260"/>
      <c r="K14" s="259" t="s">
        <v>62</v>
      </c>
      <c r="L14" s="267"/>
      <c r="M14" s="267"/>
      <c r="N14" s="260"/>
      <c r="O14" s="242" t="s">
        <v>63</v>
      </c>
      <c r="P14" s="141"/>
      <c r="Q14" s="141"/>
      <c r="R14" s="142"/>
      <c r="S14" s="242" t="s">
        <v>64</v>
      </c>
      <c r="T14" s="141"/>
      <c r="U14" s="141"/>
      <c r="V14" s="142"/>
      <c r="W14" s="242" t="s">
        <v>2</v>
      </c>
      <c r="X14" s="141"/>
      <c r="Y14" s="142"/>
      <c r="Z14" s="242" t="s">
        <v>65</v>
      </c>
      <c r="AA14" s="301"/>
      <c r="AB14" s="37"/>
      <c r="AC14" s="37"/>
      <c r="AD14" s="37"/>
    </row>
    <row r="15" spans="1:30" ht="15.75" customHeight="1" thickBot="1">
      <c r="A15" s="84" t="s">
        <v>100</v>
      </c>
      <c r="B15" s="156" t="s">
        <v>93</v>
      </c>
      <c r="C15" s="157"/>
      <c r="D15" s="157"/>
      <c r="E15" s="158"/>
      <c r="F15" s="137"/>
      <c r="G15" s="138"/>
      <c r="H15" s="86"/>
      <c r="I15" s="261">
        <v>1.8</v>
      </c>
      <c r="J15" s="262"/>
      <c r="K15" s="291"/>
      <c r="L15" s="292"/>
      <c r="M15" s="292"/>
      <c r="N15" s="293"/>
      <c r="O15" s="291"/>
      <c r="P15" s="292"/>
      <c r="Q15" s="292"/>
      <c r="R15" s="293"/>
      <c r="S15" s="300"/>
      <c r="T15" s="300"/>
      <c r="U15" s="300"/>
      <c r="V15" s="138"/>
      <c r="W15" s="137" t="s">
        <v>97</v>
      </c>
      <c r="X15" s="300"/>
      <c r="Y15" s="138"/>
      <c r="Z15" s="137" t="s">
        <v>99</v>
      </c>
      <c r="AA15" s="294"/>
      <c r="AB15" s="37"/>
      <c r="AC15" s="37"/>
      <c r="AD15" s="37"/>
    </row>
    <row r="16" spans="1:29" ht="18" customHeight="1">
      <c r="A16" s="43" t="s">
        <v>19</v>
      </c>
      <c r="B16" s="135" t="s">
        <v>47</v>
      </c>
      <c r="C16" s="136"/>
      <c r="D16" s="135" t="s">
        <v>8</v>
      </c>
      <c r="E16" s="136"/>
      <c r="F16" s="135" t="s">
        <v>25</v>
      </c>
      <c r="G16" s="136"/>
      <c r="H16" s="135" t="s">
        <v>13</v>
      </c>
      <c r="I16" s="263"/>
      <c r="J16" s="136"/>
      <c r="K16" s="44" t="s">
        <v>7</v>
      </c>
      <c r="L16" s="250" t="s">
        <v>16</v>
      </c>
      <c r="M16" s="252"/>
      <c r="N16" s="45" t="s">
        <v>17</v>
      </c>
      <c r="O16" s="45" t="s">
        <v>35</v>
      </c>
      <c r="P16" s="250" t="s">
        <v>4</v>
      </c>
      <c r="Q16" s="251"/>
      <c r="R16" s="251"/>
      <c r="S16" s="251"/>
      <c r="T16" s="251"/>
      <c r="U16" s="251"/>
      <c r="V16" s="251"/>
      <c r="W16" s="251"/>
      <c r="X16" s="251"/>
      <c r="Y16" s="252"/>
      <c r="Z16" s="45" t="s">
        <v>19</v>
      </c>
      <c r="AA16" s="91"/>
      <c r="AB16" s="290" t="s">
        <v>77</v>
      </c>
      <c r="AC16" s="4"/>
    </row>
    <row r="17" spans="1:29" ht="18" customHeight="1" thickBot="1">
      <c r="A17" s="46" t="s">
        <v>23</v>
      </c>
      <c r="B17" s="74" t="s">
        <v>74</v>
      </c>
      <c r="C17" s="100" t="s">
        <v>78</v>
      </c>
      <c r="D17" s="67" t="s">
        <v>12</v>
      </c>
      <c r="E17" s="50" t="s">
        <v>14</v>
      </c>
      <c r="F17" s="67" t="s">
        <v>24</v>
      </c>
      <c r="G17" s="50" t="s">
        <v>15</v>
      </c>
      <c r="H17" s="67" t="s">
        <v>9</v>
      </c>
      <c r="I17" s="268" t="s">
        <v>15</v>
      </c>
      <c r="J17" s="269"/>
      <c r="K17" s="47" t="s">
        <v>48</v>
      </c>
      <c r="L17" s="295" t="s">
        <v>71</v>
      </c>
      <c r="M17" s="269"/>
      <c r="N17" s="48" t="s">
        <v>50</v>
      </c>
      <c r="O17" s="48" t="s">
        <v>49</v>
      </c>
      <c r="P17" s="253"/>
      <c r="Q17" s="254"/>
      <c r="R17" s="254"/>
      <c r="S17" s="254"/>
      <c r="T17" s="254"/>
      <c r="U17" s="254"/>
      <c r="V17" s="254"/>
      <c r="W17" s="254"/>
      <c r="X17" s="254"/>
      <c r="Y17" s="255"/>
      <c r="Z17" s="92" t="s">
        <v>18</v>
      </c>
      <c r="AA17" s="91" t="s">
        <v>20</v>
      </c>
      <c r="AB17" s="290"/>
      <c r="AC17" s="4"/>
    </row>
    <row r="18" spans="1:29" ht="18" customHeight="1" thickTop="1">
      <c r="A18" s="70"/>
      <c r="B18" s="34"/>
      <c r="C18" s="9"/>
      <c r="D18" s="20"/>
      <c r="E18" s="19"/>
      <c r="F18" s="23"/>
      <c r="G18" s="41"/>
      <c r="H18" s="75"/>
      <c r="I18" s="288"/>
      <c r="J18" s="289"/>
      <c r="K18" s="10"/>
      <c r="L18" s="283"/>
      <c r="M18" s="284"/>
      <c r="N18" s="18"/>
      <c r="O18" s="35"/>
      <c r="P18" s="256"/>
      <c r="Q18" s="257"/>
      <c r="R18" s="257"/>
      <c r="S18" s="257"/>
      <c r="T18" s="257"/>
      <c r="U18" s="257"/>
      <c r="V18" s="257"/>
      <c r="W18" s="257"/>
      <c r="X18" s="257"/>
      <c r="Y18" s="258"/>
      <c r="Z18" s="94"/>
      <c r="AA18" s="103"/>
      <c r="AB18" s="101">
        <f>IF(H18="",0,IF(I18="",0,I18-H18))</f>
        <v>0</v>
      </c>
      <c r="AC18" s="4"/>
    </row>
    <row r="19" spans="1:29" ht="18" customHeight="1">
      <c r="A19" s="71"/>
      <c r="B19" s="34"/>
      <c r="C19" s="9"/>
      <c r="D19" s="23"/>
      <c r="E19" s="19"/>
      <c r="F19" s="23"/>
      <c r="G19" s="41"/>
      <c r="H19" s="76"/>
      <c r="I19" s="279"/>
      <c r="J19" s="280"/>
      <c r="K19" s="10"/>
      <c r="L19" s="273"/>
      <c r="M19" s="274"/>
      <c r="N19" s="12"/>
      <c r="O19" s="36"/>
      <c r="P19" s="131"/>
      <c r="Q19" s="132"/>
      <c r="R19" s="132"/>
      <c r="S19" s="132"/>
      <c r="T19" s="132"/>
      <c r="U19" s="132"/>
      <c r="V19" s="132"/>
      <c r="W19" s="132"/>
      <c r="X19" s="132"/>
      <c r="Y19" s="133"/>
      <c r="Z19" s="29"/>
      <c r="AA19" s="30"/>
      <c r="AB19" s="101">
        <f aca="true" t="shared" si="0" ref="AB19:AB39">IF(H19="",0,IF(I19="",0,I19-H19))</f>
        <v>0</v>
      </c>
      <c r="AC19" s="4"/>
    </row>
    <row r="20" spans="1:29" ht="18" customHeight="1">
      <c r="A20" s="71"/>
      <c r="B20" s="21"/>
      <c r="C20" s="22"/>
      <c r="D20" s="23"/>
      <c r="E20" s="19"/>
      <c r="F20" s="23"/>
      <c r="G20" s="41"/>
      <c r="H20" s="76"/>
      <c r="I20" s="279"/>
      <c r="J20" s="280"/>
      <c r="K20" s="10"/>
      <c r="L20" s="273"/>
      <c r="M20" s="274"/>
      <c r="N20" s="11"/>
      <c r="O20" s="36"/>
      <c r="P20" s="126"/>
      <c r="Q20" s="127"/>
      <c r="R20" s="127"/>
      <c r="S20" s="127"/>
      <c r="T20" s="127"/>
      <c r="U20" s="127"/>
      <c r="V20" s="127"/>
      <c r="W20" s="127"/>
      <c r="X20" s="127"/>
      <c r="Y20" s="128"/>
      <c r="Z20" s="29"/>
      <c r="AA20" s="30"/>
      <c r="AB20" s="101">
        <f t="shared" si="0"/>
        <v>0</v>
      </c>
      <c r="AC20" s="4"/>
    </row>
    <row r="21" spans="1:29" ht="18" customHeight="1">
      <c r="A21" s="71"/>
      <c r="B21" s="21"/>
      <c r="C21" s="22"/>
      <c r="D21" s="23"/>
      <c r="E21" s="41"/>
      <c r="F21" s="23"/>
      <c r="G21" s="41"/>
      <c r="H21" s="75"/>
      <c r="I21" s="279"/>
      <c r="J21" s="280"/>
      <c r="K21" s="10"/>
      <c r="L21" s="273"/>
      <c r="M21" s="274"/>
      <c r="N21" s="11"/>
      <c r="O21" s="36"/>
      <c r="P21" s="126"/>
      <c r="Q21" s="127"/>
      <c r="R21" s="127"/>
      <c r="S21" s="127"/>
      <c r="T21" s="127"/>
      <c r="U21" s="127"/>
      <c r="V21" s="127"/>
      <c r="W21" s="127"/>
      <c r="X21" s="127"/>
      <c r="Y21" s="128"/>
      <c r="Z21" s="29"/>
      <c r="AA21" s="30"/>
      <c r="AB21" s="101">
        <f t="shared" si="0"/>
        <v>0</v>
      </c>
      <c r="AC21" s="4"/>
    </row>
    <row r="22" spans="1:29" ht="18" customHeight="1">
      <c r="A22" s="71"/>
      <c r="B22" s="21"/>
      <c r="C22" s="22"/>
      <c r="D22" s="23"/>
      <c r="E22" s="41"/>
      <c r="F22" s="23"/>
      <c r="G22" s="41"/>
      <c r="H22" s="76"/>
      <c r="I22" s="279"/>
      <c r="J22" s="280"/>
      <c r="K22" s="10"/>
      <c r="L22" s="273"/>
      <c r="M22" s="274"/>
      <c r="N22" s="11"/>
      <c r="O22" s="36"/>
      <c r="P22" s="126"/>
      <c r="Q22" s="127"/>
      <c r="R22" s="127"/>
      <c r="S22" s="127"/>
      <c r="T22" s="127"/>
      <c r="U22" s="127"/>
      <c r="V22" s="127"/>
      <c r="W22" s="127"/>
      <c r="X22" s="127"/>
      <c r="Y22" s="128"/>
      <c r="Z22" s="29"/>
      <c r="AA22" s="30"/>
      <c r="AB22" s="101">
        <f t="shared" si="0"/>
        <v>0</v>
      </c>
      <c r="AC22" s="4"/>
    </row>
    <row r="23" spans="1:29" ht="18" customHeight="1">
      <c r="A23" s="71"/>
      <c r="B23" s="34"/>
      <c r="C23" s="22"/>
      <c r="D23" s="23"/>
      <c r="E23" s="41"/>
      <c r="F23" s="23"/>
      <c r="G23" s="41"/>
      <c r="H23" s="76"/>
      <c r="I23" s="279"/>
      <c r="J23" s="280"/>
      <c r="K23" s="10"/>
      <c r="L23" s="273"/>
      <c r="M23" s="274"/>
      <c r="N23" s="11"/>
      <c r="O23" s="36"/>
      <c r="P23" s="126"/>
      <c r="Q23" s="127"/>
      <c r="R23" s="127"/>
      <c r="S23" s="127"/>
      <c r="T23" s="127"/>
      <c r="U23" s="127"/>
      <c r="V23" s="127"/>
      <c r="W23" s="127"/>
      <c r="X23" s="127"/>
      <c r="Y23" s="128"/>
      <c r="Z23" s="29"/>
      <c r="AA23" s="30"/>
      <c r="AB23" s="101">
        <f t="shared" si="0"/>
        <v>0</v>
      </c>
      <c r="AC23" s="4"/>
    </row>
    <row r="24" spans="1:29" ht="18" customHeight="1">
      <c r="A24" s="71"/>
      <c r="B24" s="21"/>
      <c r="C24" s="22"/>
      <c r="D24" s="23"/>
      <c r="E24" s="41"/>
      <c r="F24" s="23"/>
      <c r="G24" s="41"/>
      <c r="H24" s="76"/>
      <c r="I24" s="279"/>
      <c r="J24" s="280"/>
      <c r="K24" s="10"/>
      <c r="L24" s="273"/>
      <c r="M24" s="274"/>
      <c r="N24" s="11"/>
      <c r="O24" s="36"/>
      <c r="P24" s="126"/>
      <c r="Q24" s="127"/>
      <c r="R24" s="127"/>
      <c r="S24" s="127"/>
      <c r="T24" s="127"/>
      <c r="U24" s="127"/>
      <c r="V24" s="127"/>
      <c r="W24" s="127"/>
      <c r="X24" s="127"/>
      <c r="Y24" s="128"/>
      <c r="Z24" s="29"/>
      <c r="AA24" s="30"/>
      <c r="AB24" s="101">
        <f t="shared" si="0"/>
        <v>0</v>
      </c>
      <c r="AC24" s="4"/>
    </row>
    <row r="25" spans="1:29" ht="18" customHeight="1">
      <c r="A25" s="71"/>
      <c r="B25" s="21"/>
      <c r="C25" s="22"/>
      <c r="D25" s="23"/>
      <c r="E25" s="41"/>
      <c r="F25" s="23"/>
      <c r="G25" s="41"/>
      <c r="H25" s="76"/>
      <c r="I25" s="279"/>
      <c r="J25" s="280"/>
      <c r="K25" s="10"/>
      <c r="L25" s="273"/>
      <c r="M25" s="274"/>
      <c r="N25" s="11"/>
      <c r="O25" s="36"/>
      <c r="P25" s="126"/>
      <c r="Q25" s="127"/>
      <c r="R25" s="127"/>
      <c r="S25" s="127"/>
      <c r="T25" s="127"/>
      <c r="U25" s="127"/>
      <c r="V25" s="127"/>
      <c r="W25" s="127"/>
      <c r="X25" s="127"/>
      <c r="Y25" s="128"/>
      <c r="Z25" s="29"/>
      <c r="AA25" s="30"/>
      <c r="AB25" s="101">
        <f t="shared" si="0"/>
        <v>0</v>
      </c>
      <c r="AC25" s="4"/>
    </row>
    <row r="26" spans="1:29" ht="18" customHeight="1">
      <c r="A26" s="71"/>
      <c r="B26" s="34"/>
      <c r="C26" s="22"/>
      <c r="D26" s="23"/>
      <c r="E26" s="41"/>
      <c r="F26" s="23"/>
      <c r="G26" s="41"/>
      <c r="H26" s="76"/>
      <c r="I26" s="279"/>
      <c r="J26" s="280"/>
      <c r="K26" s="10"/>
      <c r="L26" s="273"/>
      <c r="M26" s="274"/>
      <c r="N26" s="11"/>
      <c r="O26" s="36"/>
      <c r="P26" s="126"/>
      <c r="Q26" s="127"/>
      <c r="R26" s="127"/>
      <c r="S26" s="127"/>
      <c r="T26" s="127"/>
      <c r="U26" s="127"/>
      <c r="V26" s="127"/>
      <c r="W26" s="127"/>
      <c r="X26" s="127"/>
      <c r="Y26" s="128"/>
      <c r="Z26" s="29"/>
      <c r="AA26" s="30"/>
      <c r="AB26" s="101">
        <f t="shared" si="0"/>
        <v>0</v>
      </c>
      <c r="AC26" s="4"/>
    </row>
    <row r="27" spans="1:29" ht="18" customHeight="1">
      <c r="A27" s="71"/>
      <c r="B27" s="21"/>
      <c r="C27" s="22"/>
      <c r="D27" s="23"/>
      <c r="E27" s="41"/>
      <c r="F27" s="23"/>
      <c r="G27" s="41"/>
      <c r="H27" s="76"/>
      <c r="I27" s="279"/>
      <c r="J27" s="280"/>
      <c r="K27" s="10"/>
      <c r="L27" s="273"/>
      <c r="M27" s="274"/>
      <c r="N27" s="11"/>
      <c r="O27" s="36"/>
      <c r="P27" s="126"/>
      <c r="Q27" s="127"/>
      <c r="R27" s="127"/>
      <c r="S27" s="127"/>
      <c r="T27" s="127"/>
      <c r="U27" s="127"/>
      <c r="V27" s="127"/>
      <c r="W27" s="127"/>
      <c r="X27" s="127"/>
      <c r="Y27" s="128"/>
      <c r="Z27" s="29"/>
      <c r="AA27" s="30"/>
      <c r="AB27" s="101">
        <f t="shared" si="0"/>
        <v>0</v>
      </c>
      <c r="AC27" s="4"/>
    </row>
    <row r="28" spans="1:29" ht="18" customHeight="1">
      <c r="A28" s="71"/>
      <c r="B28" s="21"/>
      <c r="C28" s="22"/>
      <c r="D28" s="23"/>
      <c r="E28" s="41"/>
      <c r="F28" s="23"/>
      <c r="G28" s="41"/>
      <c r="H28" s="76"/>
      <c r="I28" s="279"/>
      <c r="J28" s="280"/>
      <c r="K28" s="10"/>
      <c r="L28" s="273"/>
      <c r="M28" s="274"/>
      <c r="N28" s="11"/>
      <c r="O28" s="36"/>
      <c r="P28" s="126"/>
      <c r="Q28" s="127"/>
      <c r="R28" s="127"/>
      <c r="S28" s="127"/>
      <c r="T28" s="127"/>
      <c r="U28" s="127"/>
      <c r="V28" s="127"/>
      <c r="W28" s="127"/>
      <c r="X28" s="127"/>
      <c r="Y28" s="128"/>
      <c r="Z28" s="29"/>
      <c r="AA28" s="30"/>
      <c r="AB28" s="101">
        <f t="shared" si="0"/>
        <v>0</v>
      </c>
      <c r="AC28" s="4"/>
    </row>
    <row r="29" spans="1:28" ht="18" customHeight="1">
      <c r="A29" s="71"/>
      <c r="B29" s="34"/>
      <c r="C29" s="22"/>
      <c r="D29" s="23"/>
      <c r="E29" s="19"/>
      <c r="F29" s="23"/>
      <c r="G29" s="41"/>
      <c r="H29" s="76"/>
      <c r="I29" s="279"/>
      <c r="J29" s="280"/>
      <c r="K29" s="10"/>
      <c r="L29" s="273"/>
      <c r="M29" s="274"/>
      <c r="N29" s="11"/>
      <c r="O29" s="36"/>
      <c r="P29" s="126"/>
      <c r="Q29" s="127"/>
      <c r="R29" s="127"/>
      <c r="S29" s="127"/>
      <c r="T29" s="127"/>
      <c r="U29" s="127"/>
      <c r="V29" s="127"/>
      <c r="W29" s="127"/>
      <c r="X29" s="127"/>
      <c r="Y29" s="128"/>
      <c r="Z29" s="29"/>
      <c r="AA29" s="30"/>
      <c r="AB29" s="101">
        <f t="shared" si="0"/>
        <v>0</v>
      </c>
    </row>
    <row r="30" spans="1:28" ht="18" customHeight="1">
      <c r="A30" s="71"/>
      <c r="B30" s="21"/>
      <c r="C30" s="22"/>
      <c r="D30" s="19"/>
      <c r="E30" s="19"/>
      <c r="F30" s="23"/>
      <c r="G30" s="41"/>
      <c r="H30" s="76"/>
      <c r="I30" s="279"/>
      <c r="J30" s="280"/>
      <c r="K30" s="10"/>
      <c r="L30" s="273"/>
      <c r="M30" s="274"/>
      <c r="N30" s="11"/>
      <c r="O30" s="36"/>
      <c r="P30" s="126"/>
      <c r="Q30" s="127"/>
      <c r="R30" s="127"/>
      <c r="S30" s="127"/>
      <c r="T30" s="127"/>
      <c r="U30" s="127"/>
      <c r="V30" s="127"/>
      <c r="W30" s="127"/>
      <c r="X30" s="127"/>
      <c r="Y30" s="128"/>
      <c r="Z30" s="29"/>
      <c r="AA30" s="30"/>
      <c r="AB30" s="101">
        <f t="shared" si="0"/>
        <v>0</v>
      </c>
    </row>
    <row r="31" spans="1:28" ht="18" customHeight="1">
      <c r="A31" s="71"/>
      <c r="B31" s="34"/>
      <c r="C31" s="22"/>
      <c r="D31" s="23"/>
      <c r="E31" s="19"/>
      <c r="F31" s="23"/>
      <c r="G31" s="41"/>
      <c r="H31" s="76"/>
      <c r="I31" s="279"/>
      <c r="J31" s="280"/>
      <c r="K31" s="10"/>
      <c r="L31" s="273"/>
      <c r="M31" s="274"/>
      <c r="N31" s="11"/>
      <c r="O31" s="36"/>
      <c r="P31" s="126"/>
      <c r="Q31" s="127"/>
      <c r="R31" s="127"/>
      <c r="S31" s="127"/>
      <c r="T31" s="127"/>
      <c r="U31" s="127"/>
      <c r="V31" s="127"/>
      <c r="W31" s="127"/>
      <c r="X31" s="127"/>
      <c r="Y31" s="128"/>
      <c r="Z31" s="29"/>
      <c r="AA31" s="30"/>
      <c r="AB31" s="101">
        <f t="shared" si="0"/>
        <v>0</v>
      </c>
    </row>
    <row r="32" spans="1:28" ht="18" customHeight="1">
      <c r="A32" s="71"/>
      <c r="B32" s="21"/>
      <c r="C32" s="22"/>
      <c r="D32" s="23"/>
      <c r="E32" s="19"/>
      <c r="F32" s="23"/>
      <c r="G32" s="41"/>
      <c r="H32" s="76"/>
      <c r="I32" s="279"/>
      <c r="J32" s="280"/>
      <c r="K32" s="10"/>
      <c r="L32" s="273"/>
      <c r="M32" s="274"/>
      <c r="N32" s="11"/>
      <c r="O32" s="36"/>
      <c r="P32" s="126"/>
      <c r="Q32" s="127"/>
      <c r="R32" s="127"/>
      <c r="S32" s="127"/>
      <c r="T32" s="127"/>
      <c r="U32" s="127"/>
      <c r="V32" s="127"/>
      <c r="W32" s="127"/>
      <c r="X32" s="127"/>
      <c r="Y32" s="128"/>
      <c r="Z32" s="29"/>
      <c r="AA32" s="30"/>
      <c r="AB32" s="101">
        <f t="shared" si="0"/>
        <v>0</v>
      </c>
    </row>
    <row r="33" spans="1:28" ht="18" customHeight="1">
      <c r="A33" s="71"/>
      <c r="B33" s="21"/>
      <c r="C33" s="22"/>
      <c r="D33" s="23"/>
      <c r="E33" s="19"/>
      <c r="F33" s="23"/>
      <c r="G33" s="41"/>
      <c r="H33" s="76"/>
      <c r="I33" s="279"/>
      <c r="J33" s="280"/>
      <c r="K33" s="10"/>
      <c r="L33" s="273"/>
      <c r="M33" s="274"/>
      <c r="N33" s="11"/>
      <c r="O33" s="36"/>
      <c r="P33" s="126"/>
      <c r="Q33" s="127"/>
      <c r="R33" s="127"/>
      <c r="S33" s="127"/>
      <c r="T33" s="127"/>
      <c r="U33" s="127"/>
      <c r="V33" s="127"/>
      <c r="W33" s="127"/>
      <c r="X33" s="127"/>
      <c r="Y33" s="128"/>
      <c r="Z33" s="29"/>
      <c r="AA33" s="30"/>
      <c r="AB33" s="101">
        <f t="shared" si="0"/>
        <v>0</v>
      </c>
    </row>
    <row r="34" spans="1:28" ht="18" customHeight="1">
      <c r="A34" s="71"/>
      <c r="B34" s="34"/>
      <c r="C34" s="22"/>
      <c r="D34" s="23"/>
      <c r="E34" s="19"/>
      <c r="F34" s="23"/>
      <c r="G34" s="41"/>
      <c r="H34" s="76"/>
      <c r="I34" s="279"/>
      <c r="J34" s="280"/>
      <c r="K34" s="10"/>
      <c r="L34" s="273"/>
      <c r="M34" s="274"/>
      <c r="N34" s="11"/>
      <c r="O34" s="36"/>
      <c r="P34" s="126"/>
      <c r="Q34" s="127"/>
      <c r="R34" s="127"/>
      <c r="S34" s="127"/>
      <c r="T34" s="127"/>
      <c r="U34" s="127"/>
      <c r="V34" s="127"/>
      <c r="W34" s="127"/>
      <c r="X34" s="127"/>
      <c r="Y34" s="128"/>
      <c r="Z34" s="29"/>
      <c r="AA34" s="30"/>
      <c r="AB34" s="101">
        <f t="shared" si="0"/>
        <v>0</v>
      </c>
    </row>
    <row r="35" spans="1:28" ht="18" customHeight="1">
      <c r="A35" s="71"/>
      <c r="B35" s="21"/>
      <c r="C35" s="22"/>
      <c r="D35" s="23"/>
      <c r="E35" s="19"/>
      <c r="F35" s="23"/>
      <c r="G35" s="41"/>
      <c r="H35" s="76"/>
      <c r="I35" s="279"/>
      <c r="J35" s="280"/>
      <c r="K35" s="10"/>
      <c r="L35" s="273"/>
      <c r="M35" s="274"/>
      <c r="N35" s="11"/>
      <c r="O35" s="36"/>
      <c r="P35" s="126"/>
      <c r="Q35" s="127"/>
      <c r="R35" s="127"/>
      <c r="S35" s="127"/>
      <c r="T35" s="127"/>
      <c r="U35" s="127"/>
      <c r="V35" s="127"/>
      <c r="W35" s="127"/>
      <c r="X35" s="127"/>
      <c r="Y35" s="128"/>
      <c r="Z35" s="29"/>
      <c r="AA35" s="30"/>
      <c r="AB35" s="101">
        <f t="shared" si="0"/>
        <v>0</v>
      </c>
    </row>
    <row r="36" spans="1:28" ht="18" customHeight="1">
      <c r="A36" s="71"/>
      <c r="B36" s="21"/>
      <c r="C36" s="22"/>
      <c r="D36" s="23"/>
      <c r="E36" s="19"/>
      <c r="F36" s="23"/>
      <c r="G36" s="41"/>
      <c r="H36" s="76"/>
      <c r="I36" s="279"/>
      <c r="J36" s="280"/>
      <c r="K36" s="10"/>
      <c r="L36" s="273"/>
      <c r="M36" s="274"/>
      <c r="N36" s="11"/>
      <c r="O36" s="36"/>
      <c r="P36" s="126"/>
      <c r="Q36" s="127"/>
      <c r="R36" s="127"/>
      <c r="S36" s="127"/>
      <c r="T36" s="127"/>
      <c r="U36" s="127"/>
      <c r="V36" s="127"/>
      <c r="W36" s="127"/>
      <c r="X36" s="127"/>
      <c r="Y36" s="128"/>
      <c r="Z36" s="29"/>
      <c r="AA36" s="30"/>
      <c r="AB36" s="101">
        <f t="shared" si="0"/>
        <v>0</v>
      </c>
    </row>
    <row r="37" spans="1:28" ht="18" customHeight="1">
      <c r="A37" s="71"/>
      <c r="B37" s="34"/>
      <c r="C37" s="22"/>
      <c r="D37" s="23"/>
      <c r="E37" s="19"/>
      <c r="F37" s="23"/>
      <c r="G37" s="41"/>
      <c r="H37" s="76"/>
      <c r="I37" s="279"/>
      <c r="J37" s="280"/>
      <c r="K37" s="10"/>
      <c r="L37" s="273"/>
      <c r="M37" s="274"/>
      <c r="N37" s="11"/>
      <c r="O37" s="36"/>
      <c r="P37" s="126"/>
      <c r="Q37" s="127"/>
      <c r="R37" s="127"/>
      <c r="S37" s="127"/>
      <c r="T37" s="127"/>
      <c r="U37" s="127"/>
      <c r="V37" s="127"/>
      <c r="W37" s="127"/>
      <c r="X37" s="127"/>
      <c r="Y37" s="128"/>
      <c r="Z37" s="29"/>
      <c r="AA37" s="30"/>
      <c r="AB37" s="101">
        <f t="shared" si="0"/>
        <v>0</v>
      </c>
    </row>
    <row r="38" spans="1:28" ht="18" customHeight="1">
      <c r="A38" s="114"/>
      <c r="B38" s="115"/>
      <c r="C38" s="116"/>
      <c r="D38" s="117"/>
      <c r="E38" s="118"/>
      <c r="F38" s="117"/>
      <c r="G38" s="119"/>
      <c r="H38" s="120"/>
      <c r="I38" s="316"/>
      <c r="J38" s="317"/>
      <c r="K38" s="121"/>
      <c r="L38" s="318"/>
      <c r="M38" s="319"/>
      <c r="N38" s="122"/>
      <c r="O38" s="123"/>
      <c r="P38" s="131"/>
      <c r="Q38" s="132"/>
      <c r="R38" s="132"/>
      <c r="S38" s="132"/>
      <c r="T38" s="132"/>
      <c r="U38" s="132"/>
      <c r="V38" s="132"/>
      <c r="W38" s="132"/>
      <c r="X38" s="132"/>
      <c r="Y38" s="133"/>
      <c r="Z38" s="124"/>
      <c r="AA38" s="125"/>
      <c r="AB38" s="104">
        <f t="shared" si="0"/>
        <v>0</v>
      </c>
    </row>
    <row r="39" spans="1:28" ht="18" customHeight="1" thickBot="1">
      <c r="A39" s="72"/>
      <c r="B39" s="24"/>
      <c r="C39" s="25"/>
      <c r="D39" s="26"/>
      <c r="E39" s="82"/>
      <c r="F39" s="26"/>
      <c r="G39" s="68"/>
      <c r="H39" s="77"/>
      <c r="I39" s="309"/>
      <c r="J39" s="310"/>
      <c r="K39" s="27"/>
      <c r="L39" s="311"/>
      <c r="M39" s="312"/>
      <c r="N39" s="28"/>
      <c r="O39" s="79"/>
      <c r="P39" s="313"/>
      <c r="Q39" s="314"/>
      <c r="R39" s="314"/>
      <c r="S39" s="314"/>
      <c r="T39" s="314"/>
      <c r="U39" s="314"/>
      <c r="V39" s="314"/>
      <c r="W39" s="314"/>
      <c r="X39" s="314"/>
      <c r="Y39" s="315"/>
      <c r="Z39" s="78"/>
      <c r="AA39" s="102"/>
      <c r="AB39" s="101">
        <f t="shared" si="0"/>
        <v>0</v>
      </c>
    </row>
  </sheetData>
  <sheetProtection password="CB63" sheet="1" objects="1" scenarios="1" formatCells="0" insertHyperlinks="0"/>
  <mergeCells count="176">
    <mergeCell ref="P39:Y39"/>
    <mergeCell ref="I32:J32"/>
    <mergeCell ref="L32:M32"/>
    <mergeCell ref="I38:J38"/>
    <mergeCell ref="L38:M38"/>
    <mergeCell ref="I36:J36"/>
    <mergeCell ref="I29:J29"/>
    <mergeCell ref="L36:M36"/>
    <mergeCell ref="I37:J37"/>
    <mergeCell ref="P37:Y37"/>
    <mergeCell ref="P35:Y35"/>
    <mergeCell ref="I26:J26"/>
    <mergeCell ref="I27:J27"/>
    <mergeCell ref="L29:M29"/>
    <mergeCell ref="L27:M27"/>
    <mergeCell ref="L34:M34"/>
    <mergeCell ref="I30:J30"/>
    <mergeCell ref="I39:J39"/>
    <mergeCell ref="L39:M39"/>
    <mergeCell ref="L37:M37"/>
    <mergeCell ref="I34:J34"/>
    <mergeCell ref="I31:J31"/>
    <mergeCell ref="I35:J35"/>
    <mergeCell ref="L35:M35"/>
    <mergeCell ref="L31:M31"/>
    <mergeCell ref="L24:M24"/>
    <mergeCell ref="L25:M25"/>
    <mergeCell ref="I24:J24"/>
    <mergeCell ref="I25:J25"/>
    <mergeCell ref="L26:M26"/>
    <mergeCell ref="I20:J20"/>
    <mergeCell ref="L20:M20"/>
    <mergeCell ref="I23:J23"/>
    <mergeCell ref="L21:M21"/>
    <mergeCell ref="L22:M22"/>
    <mergeCell ref="P10:R10"/>
    <mergeCell ref="P9:R9"/>
    <mergeCell ref="L12:O12"/>
    <mergeCell ref="H13:K13"/>
    <mergeCell ref="I33:J33"/>
    <mergeCell ref="L33:M33"/>
    <mergeCell ref="L30:M30"/>
    <mergeCell ref="L28:M28"/>
    <mergeCell ref="I28:J28"/>
    <mergeCell ref="L23:M23"/>
    <mergeCell ref="AB9:AD9"/>
    <mergeCell ref="U10:V10"/>
    <mergeCell ref="X11:AA11"/>
    <mergeCell ref="W15:Y15"/>
    <mergeCell ref="S14:V14"/>
    <mergeCell ref="S15:V15"/>
    <mergeCell ref="Z14:AA14"/>
    <mergeCell ref="X10:AA10"/>
    <mergeCell ref="W14:Y14"/>
    <mergeCell ref="P12:AA12"/>
    <mergeCell ref="AB16:AB17"/>
    <mergeCell ref="O15:R15"/>
    <mergeCell ref="Z15:AA15"/>
    <mergeCell ref="L17:M17"/>
    <mergeCell ref="K15:N15"/>
    <mergeCell ref="L16:M16"/>
    <mergeCell ref="I19:J19"/>
    <mergeCell ref="I21:J21"/>
    <mergeCell ref="I22:J22"/>
    <mergeCell ref="I8:J8"/>
    <mergeCell ref="I9:J9"/>
    <mergeCell ref="L18:M18"/>
    <mergeCell ref="L13:O13"/>
    <mergeCell ref="H12:K12"/>
    <mergeCell ref="L11:M11"/>
    <mergeCell ref="I18:J18"/>
    <mergeCell ref="K14:N14"/>
    <mergeCell ref="I17:J17"/>
    <mergeCell ref="C7:H7"/>
    <mergeCell ref="L19:M19"/>
    <mergeCell ref="C8:D8"/>
    <mergeCell ref="F10:G10"/>
    <mergeCell ref="F11:G11"/>
    <mergeCell ref="D16:E16"/>
    <mergeCell ref="B16:C16"/>
    <mergeCell ref="A9:B9"/>
    <mergeCell ref="J2:K2"/>
    <mergeCell ref="K7:L7"/>
    <mergeCell ref="S6:T6"/>
    <mergeCell ref="P16:Y17"/>
    <mergeCell ref="P18:Y18"/>
    <mergeCell ref="I10:J10"/>
    <mergeCell ref="I14:J14"/>
    <mergeCell ref="I15:J15"/>
    <mergeCell ref="H16:J16"/>
    <mergeCell ref="P11:R11"/>
    <mergeCell ref="L3:M3"/>
    <mergeCell ref="L4:M4"/>
    <mergeCell ref="L5:M5"/>
    <mergeCell ref="P19:Y19"/>
    <mergeCell ref="K8:L8"/>
    <mergeCell ref="K9:L9"/>
    <mergeCell ref="L10:M10"/>
    <mergeCell ref="S9:T9"/>
    <mergeCell ref="O14:R14"/>
    <mergeCell ref="P13:AA13"/>
    <mergeCell ref="X6:AA6"/>
    <mergeCell ref="X7:AA7"/>
    <mergeCell ref="P5:Q5"/>
    <mergeCell ref="R5:S5"/>
    <mergeCell ref="I7:J7"/>
    <mergeCell ref="K6:L6"/>
    <mergeCell ref="M6:N6"/>
    <mergeCell ref="M7:N7"/>
    <mergeCell ref="U6:V6"/>
    <mergeCell ref="P6:R6"/>
    <mergeCell ref="W1:X1"/>
    <mergeCell ref="W2:X2"/>
    <mergeCell ref="W3:X3"/>
    <mergeCell ref="W4:X4"/>
    <mergeCell ref="W5:X5"/>
    <mergeCell ref="Y1:AA2"/>
    <mergeCell ref="Y3:AA4"/>
    <mergeCell ref="Y5:AA5"/>
    <mergeCell ref="S7:T7"/>
    <mergeCell ref="X8:AA8"/>
    <mergeCell ref="X9:AA9"/>
    <mergeCell ref="S8:T8"/>
    <mergeCell ref="M8:O8"/>
    <mergeCell ref="M9:O9"/>
    <mergeCell ref="P8:R8"/>
    <mergeCell ref="U8:V8"/>
    <mergeCell ref="P7:R7"/>
    <mergeCell ref="O1:S1"/>
    <mergeCell ref="P3:Q3"/>
    <mergeCell ref="R3:S3"/>
    <mergeCell ref="P4:Q4"/>
    <mergeCell ref="R4:S4"/>
    <mergeCell ref="P2:Q2"/>
    <mergeCell ref="R2:S2"/>
    <mergeCell ref="A8:B8"/>
    <mergeCell ref="C9:D9"/>
    <mergeCell ref="D12:G12"/>
    <mergeCell ref="A6:B6"/>
    <mergeCell ref="A7:B7"/>
    <mergeCell ref="C6:H6"/>
    <mergeCell ref="B14:E14"/>
    <mergeCell ref="B15:E15"/>
    <mergeCell ref="A11:E11"/>
    <mergeCell ref="A10:E10"/>
    <mergeCell ref="A13:C13"/>
    <mergeCell ref="D13:G13"/>
    <mergeCell ref="A12:C12"/>
    <mergeCell ref="D1:G1"/>
    <mergeCell ref="F16:G16"/>
    <mergeCell ref="F15:G15"/>
    <mergeCell ref="I11:J11"/>
    <mergeCell ref="F14:G14"/>
    <mergeCell ref="I6:J6"/>
    <mergeCell ref="J1:N1"/>
    <mergeCell ref="J3:K3"/>
    <mergeCell ref="J4:K4"/>
    <mergeCell ref="J5:K5"/>
    <mergeCell ref="L2:M2"/>
    <mergeCell ref="P38:Y38"/>
    <mergeCell ref="P31:Y31"/>
    <mergeCell ref="P32:Y32"/>
    <mergeCell ref="P33:Y33"/>
    <mergeCell ref="P23:Y23"/>
    <mergeCell ref="P24:Y24"/>
    <mergeCell ref="P25:Y25"/>
    <mergeCell ref="P36:Y36"/>
    <mergeCell ref="P34:Y34"/>
    <mergeCell ref="P21:Y21"/>
    <mergeCell ref="P22:Y22"/>
    <mergeCell ref="P30:Y30"/>
    <mergeCell ref="P26:Y26"/>
    <mergeCell ref="P20:Y20"/>
    <mergeCell ref="P27:Y27"/>
    <mergeCell ref="P28:Y28"/>
    <mergeCell ref="P29:Y29"/>
  </mergeCells>
  <conditionalFormatting sqref="O18:P18 L19:L38 K39:L39 K18:K38">
    <cfRule type="cellIs" priority="67" dxfId="2" operator="equal" stopIfTrue="1">
      <formula>0</formula>
    </cfRule>
  </conditionalFormatting>
  <conditionalFormatting sqref="C18:D18 C19:C39">
    <cfRule type="cellIs" priority="68" dxfId="1" operator="equal" stopIfTrue="1">
      <formula>0</formula>
    </cfRule>
    <cfRule type="cellIs" priority="69" dxfId="0" operator="notEqual" stopIfTrue="1">
      <formula>0</formula>
    </cfRule>
  </conditionalFormatting>
  <dataValidations count="13">
    <dataValidation type="list" allowBlank="1" sqref="I7:J7">
      <formula1>"680i,780,1560,1560i,Roames"</formula1>
    </dataValidation>
    <dataValidation type="list" allowBlank="1" showInputMessage="1" showErrorMessage="1" sqref="Z15">
      <formula1>"FTP,With AB,Shipped"</formula1>
    </dataValidation>
    <dataValidation type="list" allowBlank="1" showInputMessage="1" showErrorMessage="1" sqref="S11">
      <formula1>"1,2,3"</formula1>
    </dataValidation>
    <dataValidation type="list" allowBlank="1" showInputMessage="1" showErrorMessage="1" sqref="I11">
      <formula1>"Track, FCMS, CCNS 1, CCNS 2, CCNS 3, CCNS 4, CCNS 5, CCNS 6, CCNS 7"</formula1>
    </dataValidation>
    <dataValidation allowBlank="1" showInputMessage="1" promptTitle="UTC to Local Time Zone" prompt="AST = -4&#10;EST = -5&#10;CST = -6&#10;MST = -7&#10;PST = -8&#10;Daylight Savings +1" sqref="K11"/>
    <dataValidation type="list" allowBlank="1" sqref="M7:N7">
      <formula1>"LN-200, FMU-300,AIMU"</formula1>
    </dataValidation>
    <dataValidation allowBlank="1" sqref="S15:V15 P13:AA13"/>
    <dataValidation type="list" allowBlank="1" showInputMessage="1" sqref="W3:W5">
      <formula1>"0900-Production, 0103-Mob/Demob, Calibration, Sensor Test, A/C Test, Training"</formula1>
    </dataValidation>
    <dataValidation allowBlank="1" showInputMessage="1" prompt="Antenna Reference Point.&#10;This is the distance from&#10;the Tip of the Center Pole&#10;to the Base where the&#10;antenna screws onto.&#10;Company normal is 1.8m" sqref="I14:J14"/>
    <dataValidation type="list" allowBlank="1" sqref="W15:Y15 H13:O13">
      <formula1>"Jason Flynn,Chris Acuña,Riley Forsyth,Jonathan Spencer,Jacob Amundson,Chris Fought,Eric Mueller,Noah Berg,Rob Nelson,Joey Valdez,Allen Hudson,=-=-=-=-=-=-=-=-=-=,Jerry Halvorson,=-=-=-=-=-=-=-=-=-=,"</formula1>
    </dataValidation>
    <dataValidation type="list" allowBlank="1" sqref="A13:G13">
      <formula1>"Andy Weathers,Nathan Hayden,Charles Gross,George Jordan,Jared Hicks,Stuart Mills,Skip Bugh,Jim Cross,Fred Davis,Tommy Cahill,=-=-=-=-=-=-=-=-=-=,"</formula1>
    </dataValidation>
    <dataValidation type="list" allowBlank="1" sqref="F11:G11">
      <formula1>"N62912,N76JN,N97HC,=-=-=-=-=-=-=-=-=-=,"</formula1>
    </dataValidation>
    <dataValidation type="list" allowBlank="1" sqref="K7:L7">
      <formula1>"165,=-=-=-=-=-=-=-=-=-=,"</formula1>
    </dataValidation>
  </dataValidations>
  <printOptions/>
  <pageMargins left="0.4" right="0.4" top="0.4" bottom="0.4" header="0.25" footer="0.2"/>
  <pageSetup horizontalDpi="600" verticalDpi="600" orientation="landscape" scale="89" r:id="rId2"/>
  <headerFooter alignWithMargins="0">
    <oddFooter>&amp;L&amp;"Small Fonts,Regular"&amp;7R680i Ver:16.92 Revised on 12/15/2016 by Jerry&amp;R&amp;"Small Fonts,Italic"&amp;7AO80-50-00-02 Q680i &amp;A     Page &amp;P of &amp;N   Printed: &amp;D &amp;T</oddFooter>
  </headerFooter>
  <ignoredErrors>
    <ignoredError sqref="V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FO-F08</Manager>
  <Company>Fugro Geospatial,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Riegl Flight Log</dc:title>
  <dc:subject>Riegl 16.91</dc:subject>
  <dc:creator>Jerry L. Halvorson - Fugro Geospatial - Rapid City</dc:creator>
  <cp:keywords/>
  <dc:description>2016 Season - 16.91 Revision</dc:description>
  <cp:lastModifiedBy>Johnson, Doug</cp:lastModifiedBy>
  <cp:lastPrinted>2017-04-26T19:25:55Z</cp:lastPrinted>
  <dcterms:created xsi:type="dcterms:W3CDTF">2003-03-15T11:30:19Z</dcterms:created>
  <dcterms:modified xsi:type="dcterms:W3CDTF">2017-04-26T19:26:11Z</dcterms:modified>
  <cp:category>Acquisition Flight Logs</cp:category>
  <cp:version/>
  <cp:contentType/>
  <cp:contentStatus/>
  <cp:revision>1</cp:revision>
</cp:coreProperties>
</file>