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 codeName="{8C4F1C90-05EB-6A55-5F09-09C24B55AC0B}"/>
  <workbookPr codeName="ThisWorkbook"/>
  <bookViews>
    <workbookView xWindow="555" yWindow="3585" windowWidth="16920" windowHeight="11760" activeTab="0"/>
  </bookViews>
  <sheets>
    <sheet name="FlightLog" sheetId="1" r:id="rId1"/>
  </sheets>
  <definedNames>
    <definedName name="LOGO_DAS">"Picture 447"</definedName>
    <definedName name="_xlnm.Print_Area" localSheetId="0">'FlightLog'!$A$1:$AA$61</definedName>
    <definedName name="_xlnm.Print_Titles" localSheetId="0">'FlightLog'!$1:$17</definedName>
  </definedNames>
  <calcPr calcId="145621"/>
</workbook>
</file>

<file path=xl/sharedStrings.xml><?xml version="1.0" encoding="utf-8"?>
<sst xmlns="http://schemas.openxmlformats.org/spreadsheetml/2006/main" count="204" uniqueCount="134">
  <si>
    <t>GPS Day</t>
  </si>
  <si>
    <t>FMS</t>
  </si>
  <si>
    <t>Operator</t>
  </si>
  <si>
    <t>Aircraft</t>
  </si>
  <si>
    <t>Comments and Conditions</t>
  </si>
  <si>
    <t>Project Name</t>
  </si>
  <si>
    <t>Duration</t>
  </si>
  <si>
    <t>Flt</t>
  </si>
  <si>
    <t>Wpt</t>
  </si>
  <si>
    <t>Start</t>
  </si>
  <si>
    <t>Download Drive</t>
  </si>
  <si>
    <t>Airport ID</t>
  </si>
  <si>
    <t>From</t>
  </si>
  <si>
    <t>UTC</t>
  </si>
  <si>
    <t>To</t>
  </si>
  <si>
    <t>End</t>
  </si>
  <si>
    <t>Altitude</t>
  </si>
  <si>
    <t>Speed</t>
  </si>
  <si>
    <t>SVs</t>
  </si>
  <si>
    <t xml:space="preserve">   </t>
  </si>
  <si>
    <t>PDOP</t>
  </si>
  <si>
    <t>System</t>
  </si>
  <si>
    <r>
      <t xml:space="preserve">Solar Times </t>
    </r>
    <r>
      <rPr>
        <sz val="6"/>
        <rFont val="Arial"/>
        <family val="2"/>
      </rPr>
      <t>(UTC)</t>
    </r>
  </si>
  <si>
    <t>Area</t>
  </si>
  <si>
    <t>Begin</t>
  </si>
  <si>
    <t>Distance</t>
  </si>
  <si>
    <t>Flight Date</t>
  </si>
  <si>
    <t>Sun°</t>
  </si>
  <si>
    <t>Hobbs</t>
  </si>
  <si>
    <t>Chocks</t>
  </si>
  <si>
    <t>Lift Begin</t>
  </si>
  <si>
    <t>Lift End</t>
  </si>
  <si>
    <t>Hrs</t>
  </si>
  <si>
    <t>Unit</t>
  </si>
  <si>
    <t>IMU</t>
  </si>
  <si>
    <t>Scan</t>
  </si>
  <si>
    <t>FOV</t>
  </si>
  <si>
    <t>Altm Setting</t>
  </si>
  <si>
    <t>Min Range'</t>
  </si>
  <si>
    <t>Max Range'</t>
  </si>
  <si>
    <t>Rec ID</t>
  </si>
  <si>
    <t>Flying Temp °C</t>
  </si>
  <si>
    <t>Ground Temp°C</t>
  </si>
  <si>
    <t/>
  </si>
  <si>
    <t>By</t>
  </si>
  <si>
    <t>Date</t>
  </si>
  <si>
    <t>Airport</t>
  </si>
  <si>
    <t>Flight #</t>
  </si>
  <si>
    <t>Dir</t>
  </si>
  <si>
    <t>Rate</t>
  </si>
  <si>
    <t>(knots)</t>
  </si>
  <si>
    <t>Lift</t>
  </si>
  <si>
    <t>Shipping Track</t>
  </si>
  <si>
    <t>Base 1 ID</t>
  </si>
  <si>
    <t>Jerry</t>
  </si>
  <si>
    <t>ISO #</t>
  </si>
  <si>
    <t>Ver</t>
  </si>
  <si>
    <t>MTA</t>
  </si>
  <si>
    <r>
      <t xml:space="preserve">Scan Rate </t>
    </r>
    <r>
      <rPr>
        <sz val="6"/>
        <rFont val="Small Fonts"/>
        <family val="2"/>
      </rPr>
      <t>(Hz)</t>
    </r>
  </si>
  <si>
    <t>R680i</t>
  </si>
  <si>
    <t>FHI</t>
  </si>
  <si>
    <t>Ant ID</t>
  </si>
  <si>
    <t>Start Time (UTC)</t>
  </si>
  <si>
    <t>Stop Time (UTC)</t>
  </si>
  <si>
    <t>GPS Filename</t>
  </si>
  <si>
    <t>Data</t>
  </si>
  <si>
    <t>Data Logger Drives</t>
  </si>
  <si>
    <t>Location</t>
  </si>
  <si>
    <t>Humidity @ Alt</t>
  </si>
  <si>
    <t>Fugro Geospatial</t>
  </si>
  <si>
    <t>AMT (ft)</t>
  </si>
  <si>
    <t>(GPS)</t>
  </si>
  <si>
    <r>
      <t xml:space="preserve">Mission ID    </t>
    </r>
    <r>
      <rPr>
        <sz val="7"/>
        <rFont val="Small Fonts"/>
        <family val="2"/>
      </rPr>
      <t>(yymmdd_Sen_Job_Lift)</t>
    </r>
  </si>
  <si>
    <t>FGI Job #</t>
  </si>
  <si>
    <t>FGI</t>
  </si>
  <si>
    <t>ARP (m)</t>
  </si>
  <si>
    <t xml:space="preserve">    Actvity</t>
  </si>
  <si>
    <t>OnLine Time</t>
  </si>
  <si>
    <t>Client</t>
  </si>
  <si>
    <t>Pulse Rate</t>
  </si>
  <si>
    <t>AO80-50-00-02</t>
  </si>
  <si>
    <t>Flight Log</t>
  </si>
  <si>
    <t>Riegl</t>
  </si>
  <si>
    <t>Pilot #1</t>
  </si>
  <si>
    <t>Pilot #2</t>
  </si>
  <si>
    <t>Operator #1</t>
  </si>
  <si>
    <t>Operator #2</t>
  </si>
  <si>
    <t>KGFK</t>
  </si>
  <si>
    <t>16003800</t>
  </si>
  <si>
    <t>680i</t>
  </si>
  <si>
    <t>FMU-300</t>
  </si>
  <si>
    <t>N62912</t>
  </si>
  <si>
    <t>Fred Davis</t>
  </si>
  <si>
    <t>Lee Scadden</t>
  </si>
  <si>
    <t>GRD3-04</t>
  </si>
  <si>
    <t>KMOT</t>
  </si>
  <si>
    <t>0900-Production</t>
  </si>
  <si>
    <t>2100</t>
  </si>
  <si>
    <t>4052</t>
  </si>
  <si>
    <t>km/WPT</t>
  </si>
  <si>
    <t>170511_165_16003800_26</t>
  </si>
  <si>
    <t>240k</t>
  </si>
  <si>
    <t>010511 1457</t>
  </si>
  <si>
    <t>Minot ND</t>
  </si>
  <si>
    <t>GRD03-04</t>
  </si>
  <si>
    <t>With AB</t>
  </si>
  <si>
    <t>DR680-7</t>
  </si>
  <si>
    <t>Ground static 5 min</t>
  </si>
  <si>
    <t>calibration s-turns</t>
  </si>
  <si>
    <t>reflight</t>
  </si>
  <si>
    <t>Velva</t>
  </si>
  <si>
    <t>170</t>
  </si>
  <si>
    <t xml:space="preserve">JAMES RIVER LIDAR </t>
  </si>
  <si>
    <t>348</t>
  </si>
  <si>
    <t>171</t>
  </si>
  <si>
    <t>349</t>
  </si>
  <si>
    <t>350</t>
  </si>
  <si>
    <t>351</t>
  </si>
  <si>
    <t>mild turbulance</t>
  </si>
  <si>
    <t>0103-Mob/Demob</t>
  </si>
  <si>
    <t>calibration line</t>
  </si>
  <si>
    <t>178</t>
  </si>
  <si>
    <t>177</t>
  </si>
  <si>
    <t>VelvaX</t>
  </si>
  <si>
    <t>358</t>
  </si>
  <si>
    <t>080</t>
  </si>
  <si>
    <t>post ground static</t>
  </si>
  <si>
    <t>170511 1905</t>
  </si>
  <si>
    <t>5078</t>
  </si>
  <si>
    <t>40511p</t>
  </si>
  <si>
    <t>NS1TB-112</t>
  </si>
  <si>
    <t>Ward1</t>
  </si>
  <si>
    <t xml:space="preserve"> </t>
  </si>
  <si>
    <t>all okay js 5/26/17 Velva acq 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</si>
</sst>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.0"/>
    <numFmt numFmtId="165" formatCode="h:mm;@"/>
    <numFmt numFmtId="166" formatCode="000"/>
    <numFmt numFmtId="167" formatCode="[$-409]d\-mmm\-yy;@"/>
    <numFmt numFmtId="168" formatCode="0.000"/>
    <numFmt numFmtId="169" formatCode="h:mm;#;#"/>
    <numFmt numFmtId="170" formatCode="h:mm;&quot;BAD&quot;;#"/>
    <numFmt numFmtId="171" formatCode="#,##0.0"/>
    <numFmt numFmtId="172" formatCode="hh:mm:ss"/>
    <numFmt numFmtId="173" formatCode="dd\-mmm\-yy\ hh:mm"/>
    <numFmt numFmtId="174" formatCode="h:mm:ss;&quot; &quot;;&quot; &quot;"/>
    <numFmt numFmtId="175" formatCode="#0;\-#0;\ "/>
  </numFmts>
  <fonts count="21"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Courier New"/>
      <family val="3"/>
    </font>
    <font>
      <sz val="8"/>
      <color indexed="9"/>
      <name val="Arial"/>
      <family val="2"/>
    </font>
    <font>
      <b/>
      <sz val="10"/>
      <name val="Microsoft Sans Serif"/>
      <family val="2"/>
    </font>
    <font>
      <b/>
      <sz val="9"/>
      <name val="Microsoft Sans Serif"/>
      <family val="2"/>
    </font>
    <font>
      <b/>
      <sz val="8"/>
      <name val="Microsoft Sans Serif"/>
      <family val="2"/>
    </font>
    <font>
      <sz val="7"/>
      <name val="Small Fonts"/>
      <family val="2"/>
    </font>
    <font>
      <sz val="8"/>
      <color indexed="23"/>
      <name val="Arial"/>
      <family val="2"/>
    </font>
    <font>
      <sz val="6"/>
      <name val="Small Fonts"/>
      <family val="2"/>
    </font>
    <font>
      <sz val="8"/>
      <color indexed="18"/>
      <name val="Arial"/>
      <family val="2"/>
    </font>
    <font>
      <b/>
      <sz val="9"/>
      <color indexed="18"/>
      <name val="Microsoft Sans Serif"/>
      <family val="2"/>
    </font>
    <font>
      <i/>
      <sz val="8"/>
      <color indexed="9"/>
      <name val="Arial"/>
      <family val="2"/>
    </font>
    <font>
      <b/>
      <sz val="16"/>
      <color indexed="16"/>
      <name val="Swis721 BlkCn BT"/>
      <family val="2"/>
    </font>
    <font>
      <b/>
      <sz val="22"/>
      <color indexed="16"/>
      <name val="Swis721 BlkCn BT"/>
      <family val="2"/>
    </font>
    <font>
      <sz val="12"/>
      <name val="Swis721 BlkCn BT"/>
      <family val="2"/>
    </font>
    <font>
      <b/>
      <sz val="9"/>
      <name val="Arial"/>
      <family val="2"/>
    </font>
    <font>
      <sz val="16"/>
      <color rgb="FFFFFFFF"/>
      <name val="Engravers MT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dashed"/>
      <top/>
      <bottom style="thin"/>
    </border>
    <border>
      <left style="thin"/>
      <right style="dashed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dashed"/>
      <top/>
      <bottom style="thin"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dashed"/>
      <right style="thin"/>
      <top/>
      <bottom style="thin"/>
    </border>
    <border>
      <left/>
      <right style="thin"/>
      <top style="medium"/>
      <bottom/>
    </border>
    <border>
      <left style="thin"/>
      <right style="medium"/>
      <top/>
      <bottom style="double"/>
    </border>
    <border>
      <left/>
      <right/>
      <top/>
      <bottom style="double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thin"/>
      <right style="dashed"/>
      <top/>
      <bottom style="double"/>
    </border>
    <border>
      <left style="medium"/>
      <right style="thin"/>
      <top style="double"/>
      <bottom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/>
      <right/>
      <top style="medium"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/>
      <top style="double"/>
      <bottom style="thin"/>
    </border>
    <border>
      <left style="thin"/>
      <right style="medium"/>
      <top style="double"/>
      <bottom style="thin"/>
    </border>
    <border>
      <left style="thin"/>
      <right style="dashed"/>
      <top/>
      <bottom/>
    </border>
    <border>
      <left style="dashed"/>
      <right style="thin"/>
      <top/>
      <bottom/>
    </border>
    <border>
      <left style="thin"/>
      <right style="dashed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dashed"/>
      <top style="thin"/>
      <bottom/>
    </border>
    <border>
      <left/>
      <right style="dashed"/>
      <top style="thin"/>
      <bottom style="medium"/>
    </border>
    <border>
      <left/>
      <right style="thin"/>
      <top style="thin"/>
      <bottom style="medium"/>
    </border>
    <border>
      <left style="thin"/>
      <right style="dashed"/>
      <top style="thin"/>
      <bottom style="medium"/>
    </border>
    <border>
      <left style="thin"/>
      <right style="thin"/>
      <top style="thin"/>
      <bottom style="medium"/>
    </border>
    <border>
      <left/>
      <right style="dashed"/>
      <top style="thin"/>
      <bottom style="thin"/>
    </border>
    <border>
      <left style="dashed"/>
      <right/>
      <top style="thin"/>
      <bottom/>
    </border>
    <border>
      <left/>
      <right/>
      <top style="thin"/>
      <bottom/>
    </border>
    <border>
      <left style="dashed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/>
      <right style="thin"/>
      <top/>
      <bottom style="medium"/>
    </border>
    <border>
      <left/>
      <right/>
      <top style="double"/>
      <bottom/>
    </border>
    <border>
      <left/>
      <right style="thin"/>
      <top style="double"/>
      <bottom/>
    </border>
    <border>
      <left style="medium"/>
      <right/>
      <top/>
      <bottom/>
    </border>
    <border>
      <left style="thin"/>
      <right style="medium"/>
      <top style="thin"/>
      <bottom style="dashed"/>
    </border>
    <border>
      <left style="medium"/>
      <right style="thin"/>
      <top style="thin"/>
      <bottom style="dashed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/>
      <right/>
      <top/>
      <bottom style="thin"/>
    </border>
    <border>
      <left style="thin"/>
      <right/>
      <top style="medium"/>
      <bottom style="dashed"/>
    </border>
    <border>
      <left/>
      <right/>
      <top style="medium"/>
      <bottom style="dashed"/>
    </border>
    <border>
      <left/>
      <right style="thin"/>
      <top style="medium"/>
      <bottom style="dashed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 style="medium"/>
      <top style="double"/>
      <bottom style="thin"/>
    </border>
    <border>
      <left/>
      <right style="medium"/>
      <top style="thin"/>
      <bottom style="thin"/>
    </border>
    <border>
      <left/>
      <right style="medium"/>
      <top/>
      <bottom style="double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/>
    </border>
    <border>
      <left/>
      <right style="medium"/>
      <top style="double"/>
      <bottom/>
    </border>
    <border>
      <left/>
      <right style="medium"/>
      <top/>
      <bottom style="thin"/>
    </border>
    <border>
      <left style="thin"/>
      <right style="medium"/>
      <top style="medium"/>
      <bottom style="dashed"/>
    </border>
    <border>
      <left style="medium"/>
      <right style="thin"/>
      <top style="medium"/>
      <bottom style="dashed"/>
    </border>
    <border>
      <left/>
      <right/>
      <top style="double"/>
      <bottom style="thin"/>
    </border>
    <border>
      <left style="dashed"/>
      <right/>
      <top style="thin"/>
      <bottom style="medium"/>
    </border>
    <border>
      <left/>
      <right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1">
    <xf numFmtId="0" fontId="0" fillId="0" borderId="0" xfId="0"/>
    <xf numFmtId="0" fontId="1" fillId="0" borderId="0" xfId="0" applyFont="1"/>
    <xf numFmtId="0" fontId="1" fillId="0" borderId="0" xfId="0" applyNumberFormat="1" applyFont="1"/>
    <xf numFmtId="0" fontId="1" fillId="0" borderId="0" xfId="0" applyFont="1" applyBorder="1"/>
    <xf numFmtId="0" fontId="3" fillId="0" borderId="0" xfId="0" applyNumberFormat="1" applyFont="1" quotePrefix="1"/>
    <xf numFmtId="0" fontId="1" fillId="0" borderId="1" xfId="0" applyFont="1" applyBorder="1"/>
    <xf numFmtId="0" fontId="1" fillId="0" borderId="2" xfId="0" applyFont="1" applyBorder="1"/>
    <xf numFmtId="164" fontId="1" fillId="0" borderId="0" xfId="0" applyNumberFormat="1" applyFont="1" applyBorder="1"/>
    <xf numFmtId="0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5" xfId="0" applyNumberFormat="1" applyFont="1" applyBorder="1" applyAlignment="1" applyProtection="1">
      <alignment horizontal="center" vertical="center"/>
      <protection locked="0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170" fontId="3" fillId="0" borderId="4" xfId="0" applyNumberFormat="1" applyFont="1" applyBorder="1" applyAlignment="1" applyProtection="1">
      <alignment vertical="center"/>
      <protection hidden="1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1" fontId="3" fillId="0" borderId="4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64" fontId="3" fillId="0" borderId="14" xfId="0" applyNumberFormat="1" applyFont="1" applyFill="1" applyBorder="1" applyAlignment="1" applyProtection="1">
      <alignment horizontal="center" vertical="center"/>
      <protection locked="0"/>
    </xf>
    <xf numFmtId="164" fontId="1" fillId="0" borderId="15" xfId="0" applyNumberFormat="1" applyFont="1" applyBorder="1" applyAlignment="1" applyProtection="1">
      <alignment vertical="center"/>
      <protection locked="0"/>
    </xf>
    <xf numFmtId="164" fontId="1" fillId="0" borderId="16" xfId="0" applyNumberFormat="1" applyFont="1" applyBorder="1" applyAlignment="1" applyProtection="1">
      <alignment vertical="center"/>
      <protection locked="0"/>
    </xf>
    <xf numFmtId="164" fontId="1" fillId="0" borderId="17" xfId="0" applyNumberFormat="1" applyFont="1" applyBorder="1" applyAlignment="1" applyProtection="1">
      <alignment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171" fontId="3" fillId="0" borderId="19" xfId="0" applyNumberFormat="1" applyFont="1" applyBorder="1" applyAlignment="1" applyProtection="1">
      <alignment horizontal="center" vertical="center"/>
      <protection locked="0"/>
    </xf>
    <xf numFmtId="17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/>
      <protection/>
    </xf>
    <xf numFmtId="0" fontId="1" fillId="2" borderId="21" xfId="0" applyFont="1" applyFill="1" applyBorder="1" applyAlignment="1" applyProtection="1">
      <alignment horizontal="center" vertical="center" wrapText="1"/>
      <protection/>
    </xf>
    <xf numFmtId="0" fontId="1" fillId="2" borderId="22" xfId="0" applyNumberFormat="1" applyFont="1" applyFill="1" applyBorder="1" applyAlignment="1" applyProtection="1">
      <alignment horizontal="center" vertical="center" wrapText="1"/>
      <protection/>
    </xf>
    <xf numFmtId="0" fontId="1" fillId="2" borderId="22" xfId="0" applyFont="1" applyFill="1" applyBorder="1" applyAlignment="1" applyProtection="1">
      <alignment horizontal="center" vertical="center" wrapText="1"/>
      <protection/>
    </xf>
    <xf numFmtId="0" fontId="1" fillId="2" borderId="23" xfId="0" applyFont="1" applyFill="1" applyBorder="1" applyAlignment="1" applyProtection="1">
      <alignment horizontal="center" vertical="center" wrapText="1"/>
      <protection/>
    </xf>
    <xf numFmtId="0" fontId="1" fillId="2" borderId="24" xfId="0" applyNumberFormat="1" applyFont="1" applyFill="1" applyBorder="1" applyAlignment="1" applyProtection="1">
      <alignment horizontal="center" vertical="center" wrapText="1"/>
      <protection/>
    </xf>
    <xf numFmtId="0" fontId="1" fillId="2" borderId="24" xfId="0" applyFont="1" applyFill="1" applyBorder="1" applyAlignment="1" applyProtection="1">
      <alignment horizontal="center" vertical="center" wrapText="1"/>
      <protection/>
    </xf>
    <xf numFmtId="164" fontId="3" fillId="0" borderId="5" xfId="0" applyNumberFormat="1" applyFont="1" applyBorder="1" applyAlignment="1" applyProtection="1">
      <alignment horizontal="right" vertical="center"/>
      <protection hidden="1"/>
    </xf>
    <xf numFmtId="0" fontId="1" fillId="2" borderId="25" xfId="0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Border="1" applyAlignment="1" applyProtection="1">
      <alignment horizontal="center" vertical="center"/>
      <protection locked="0"/>
    </xf>
    <xf numFmtId="164" fontId="7" fillId="0" borderId="10" xfId="0" applyNumberFormat="1" applyFont="1" applyBorder="1" applyAlignment="1" applyProtection="1">
      <alignment horizontal="center" vertical="center" wrapText="1"/>
      <protection locked="0"/>
    </xf>
    <xf numFmtId="164" fontId="7" fillId="0" borderId="26" xfId="0" applyNumberFormat="1" applyFont="1" applyBorder="1" applyAlignment="1" applyProtection="1">
      <alignment horizontal="center" vertical="center" wrapText="1"/>
      <protection locked="0"/>
    </xf>
    <xf numFmtId="164" fontId="7" fillId="0" borderId="10" xfId="0" applyNumberFormat="1" applyFont="1" applyBorder="1" applyAlignment="1" applyProtection="1">
      <alignment horizontal="center" vertical="center"/>
      <protection locked="0"/>
    </xf>
    <xf numFmtId="164" fontId="7" fillId="0" borderId="26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Protection="1">
      <protection hidden="1"/>
    </xf>
    <xf numFmtId="0" fontId="1" fillId="0" borderId="27" xfId="0" applyFont="1" applyFill="1" applyBorder="1" applyAlignment="1" applyProtection="1">
      <alignment horizontal="center" vertical="center"/>
      <protection hidden="1"/>
    </xf>
    <xf numFmtId="0" fontId="1" fillId="0" borderId="28" xfId="0" applyFont="1" applyFill="1" applyBorder="1" applyAlignment="1" applyProtection="1">
      <alignment horizontal="right" vertical="center"/>
      <protection hidden="1"/>
    </xf>
    <xf numFmtId="0" fontId="1" fillId="0" borderId="23" xfId="0" applyFont="1" applyFill="1" applyBorder="1" applyAlignment="1" applyProtection="1">
      <alignment horizontal="right" vertical="center"/>
      <protection hidden="1"/>
    </xf>
    <xf numFmtId="0" fontId="1" fillId="0" borderId="25" xfId="0" applyFont="1" applyFill="1" applyBorder="1" applyAlignment="1" applyProtection="1">
      <alignment horizontal="right" vertical="center"/>
      <protection hidden="1"/>
    </xf>
    <xf numFmtId="0" fontId="1" fillId="0" borderId="29" xfId="0" applyFont="1" applyFill="1" applyBorder="1" applyAlignment="1" applyProtection="1">
      <alignment horizontal="right" vertical="center"/>
      <protection hidden="1"/>
    </xf>
    <xf numFmtId="169" fontId="1" fillId="0" borderId="24" xfId="0" applyNumberFormat="1" applyFont="1" applyFill="1" applyBorder="1" applyAlignment="1" applyProtection="1">
      <alignment horizontal="right" vertical="center"/>
      <protection hidden="1"/>
    </xf>
    <xf numFmtId="0" fontId="1" fillId="0" borderId="27" xfId="0" applyFont="1" applyFill="1" applyBorder="1" applyAlignment="1" applyProtection="1">
      <alignment horizontal="right" vertical="center"/>
      <protection hidden="1"/>
    </xf>
    <xf numFmtId="0" fontId="1" fillId="0" borderId="22" xfId="0" applyFont="1" applyFill="1" applyBorder="1" applyAlignment="1" applyProtection="1">
      <alignment horizontal="right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 hidden="1"/>
    </xf>
    <xf numFmtId="0" fontId="1" fillId="2" borderId="3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49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32" xfId="0" applyFont="1" applyFill="1" applyBorder="1" applyAlignment="1" applyProtection="1">
      <alignment horizontal="center" vertical="center" wrapText="1"/>
      <protection locked="0"/>
    </xf>
    <xf numFmtId="172" fontId="3" fillId="0" borderId="10" xfId="0" applyNumberFormat="1" applyFont="1" applyFill="1" applyBorder="1" applyAlignment="1" applyProtection="1">
      <alignment horizontal="right" vertical="center"/>
      <protection locked="0"/>
    </xf>
    <xf numFmtId="172" fontId="3" fillId="0" borderId="10" xfId="0" applyNumberFormat="1" applyFont="1" applyBorder="1" applyAlignment="1" applyProtection="1">
      <alignment horizontal="right" vertical="center"/>
      <protection locked="0"/>
    </xf>
    <xf numFmtId="49" fontId="7" fillId="0" borderId="3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Protection="1">
      <protection/>
    </xf>
    <xf numFmtId="49" fontId="13" fillId="0" borderId="21" xfId="0" applyNumberFormat="1" applyFont="1" applyBorder="1" applyAlignment="1" applyProtection="1">
      <alignment horizontal="center" vertical="center"/>
      <protection locked="0"/>
    </xf>
    <xf numFmtId="49" fontId="14" fillId="0" borderId="36" xfId="0" applyNumberFormat="1" applyFont="1" applyBorder="1" applyAlignment="1" applyProtection="1">
      <alignment horizontal="center" vertical="center"/>
      <protection locked="0"/>
    </xf>
    <xf numFmtId="0" fontId="13" fillId="0" borderId="37" xfId="0" applyFont="1" applyFill="1" applyBorder="1" applyAlignment="1" applyProtection="1">
      <alignment horizontal="center" vertical="center" shrinkToFit="1"/>
      <protection locked="0"/>
    </xf>
    <xf numFmtId="49" fontId="14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9" xfId="0" applyFont="1" applyFill="1" applyBorder="1" applyAlignment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  <protection/>
    </xf>
    <xf numFmtId="2" fontId="3" fillId="0" borderId="5" xfId="0" applyNumberFormat="1" applyFont="1" applyBorder="1" applyAlignment="1" applyProtection="1">
      <alignment vertical="center"/>
      <protection hidden="1"/>
    </xf>
    <xf numFmtId="49" fontId="7" fillId="0" borderId="40" xfId="0" applyNumberFormat="1" applyFont="1" applyBorder="1" applyAlignment="1" applyProtection="1">
      <alignment horizontal="center" vertical="center"/>
      <protection locked="0"/>
    </xf>
    <xf numFmtId="0" fontId="1" fillId="2" borderId="41" xfId="0" applyFont="1" applyFill="1" applyBorder="1" applyAlignment="1" applyProtection="1">
      <alignment horizontal="center" vertical="center" wrapText="1"/>
      <protection/>
    </xf>
    <xf numFmtId="0" fontId="1" fillId="2" borderId="42" xfId="0" applyFont="1" applyFill="1" applyBorder="1" applyAlignment="1" applyProtection="1">
      <alignment horizontal="center" vertical="center" wrapText="1"/>
      <protection/>
    </xf>
    <xf numFmtId="0" fontId="1" fillId="0" borderId="40" xfId="0" applyFont="1" applyBorder="1" applyAlignment="1">
      <alignment horizontal="center"/>
    </xf>
    <xf numFmtId="1" fontId="3" fillId="0" borderId="43" xfId="0" applyNumberFormat="1" applyFont="1" applyBorder="1" applyAlignment="1" applyProtection="1">
      <alignment horizontal="center" vertical="center"/>
      <protection locked="0"/>
    </xf>
    <xf numFmtId="0" fontId="6" fillId="0" borderId="37" xfId="0" applyNumberFormat="1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167" fontId="6" fillId="0" borderId="0" xfId="0" applyNumberFormat="1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right"/>
      <protection hidden="1"/>
    </xf>
    <xf numFmtId="0" fontId="15" fillId="0" borderId="0" xfId="0" applyFont="1" applyAlignment="1" applyProtection="1">
      <alignment horizontal="center"/>
      <protection hidden="1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174" fontId="1" fillId="0" borderId="0" xfId="0" applyNumberFormat="1" applyFont="1" applyBorder="1" applyAlignment="1" applyProtection="1">
      <alignment vertical="center"/>
      <protection hidden="1"/>
    </xf>
    <xf numFmtId="164" fontId="3" fillId="0" borderId="44" xfId="0" applyNumberFormat="1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center" vertical="center" shrinkToFit="1"/>
      <protection locked="0"/>
    </xf>
    <xf numFmtId="0" fontId="7" fillId="0" borderId="42" xfId="0" applyNumberFormat="1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168" fontId="7" fillId="0" borderId="42" xfId="0" applyNumberFormat="1" applyFont="1" applyBorder="1" applyAlignment="1" applyProtection="1">
      <alignment horizontal="center" vertical="center"/>
      <protection locked="0"/>
    </xf>
    <xf numFmtId="2" fontId="9" fillId="0" borderId="45" xfId="0" applyNumberFormat="1" applyFont="1" applyBorder="1" applyAlignment="1" applyProtection="1">
      <alignment horizontal="center" vertical="center"/>
      <protection locked="0"/>
    </xf>
    <xf numFmtId="2" fontId="9" fillId="0" borderId="46" xfId="0" applyNumberFormat="1" applyFont="1" applyBorder="1" applyAlignment="1" applyProtection="1">
      <alignment horizontal="center" vertical="center"/>
      <protection locked="0"/>
    </xf>
    <xf numFmtId="0" fontId="11" fillId="0" borderId="30" xfId="0" applyFont="1" applyFill="1" applyBorder="1" applyAlignment="1">
      <alignment horizontal="right" vertical="center" shrinkToFi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47" xfId="0" applyNumberFormat="1" applyFont="1" applyBorder="1" applyAlignment="1" applyProtection="1">
      <alignment horizontal="center" vertical="center"/>
      <protection locked="0"/>
    </xf>
    <xf numFmtId="0" fontId="3" fillId="0" borderId="48" xfId="0" applyNumberFormat="1" applyFont="1" applyBorder="1" applyAlignment="1" applyProtection="1">
      <alignment horizontal="center" vertical="center"/>
      <protection locked="0"/>
    </xf>
    <xf numFmtId="171" fontId="3" fillId="0" borderId="20" xfId="0" applyNumberFormat="1" applyFont="1" applyFill="1" applyBorder="1" applyAlignment="1" applyProtection="1">
      <alignment horizontal="center" vertical="center"/>
      <protection locked="0"/>
    </xf>
    <xf numFmtId="1" fontId="3" fillId="0" borderId="20" xfId="0" applyNumberFormat="1" applyFont="1" applyFill="1" applyBorder="1" applyAlignment="1" applyProtection="1">
      <alignment horizontal="center" vertical="center"/>
      <protection locked="0"/>
    </xf>
    <xf numFmtId="164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45" xfId="0" applyNumberFormat="1" applyFont="1" applyFill="1" applyBorder="1" applyAlignment="1" applyProtection="1">
      <alignment horizontal="center" vertical="center"/>
      <protection locked="0"/>
    </xf>
    <xf numFmtId="1" fontId="3" fillId="0" borderId="49" xfId="0" applyNumberFormat="1" applyFont="1" applyFill="1" applyBorder="1" applyAlignment="1" applyProtection="1">
      <alignment horizontal="center" vertical="center"/>
      <protection locked="0"/>
    </xf>
    <xf numFmtId="0" fontId="3" fillId="0" borderId="49" xfId="0" applyNumberFormat="1" applyFont="1" applyFill="1" applyBorder="1" applyAlignment="1" applyProtection="1">
      <alignment horizontal="center" vertical="center"/>
      <protection locked="0"/>
    </xf>
    <xf numFmtId="172" fontId="3" fillId="0" borderId="45" xfId="0" applyNumberFormat="1" applyFont="1" applyBorder="1" applyAlignment="1" applyProtection="1">
      <alignment horizontal="right" vertical="center"/>
      <protection locked="0"/>
    </xf>
    <xf numFmtId="49" fontId="3" fillId="0" borderId="42" xfId="0" applyNumberFormat="1" applyFont="1" applyBorder="1" applyAlignment="1" applyProtection="1">
      <alignment horizontal="center" vertical="center"/>
      <protection locked="0"/>
    </xf>
    <xf numFmtId="0" fontId="3" fillId="0" borderId="42" xfId="0" applyNumberFormat="1" applyFont="1" applyBorder="1" applyAlignment="1" applyProtection="1">
      <alignment horizontal="center" vertical="center"/>
      <protection locked="0"/>
    </xf>
    <xf numFmtId="0" fontId="3" fillId="0" borderId="50" xfId="0" applyNumberFormat="1" applyFont="1" applyBorder="1" applyAlignment="1" applyProtection="1">
      <alignment horizontal="center" vertical="center"/>
      <protection locked="0"/>
    </xf>
    <xf numFmtId="0" fontId="3" fillId="0" borderId="47" xfId="0" applyNumberFormat="1" applyFont="1" applyFill="1" applyBorder="1" applyAlignment="1" applyProtection="1">
      <alignment horizontal="center" vertical="center"/>
      <protection locked="0"/>
    </xf>
    <xf numFmtId="1" fontId="3" fillId="0" borderId="48" xfId="0" applyNumberFormat="1" applyFont="1" applyFill="1" applyBorder="1" applyAlignment="1" applyProtection="1">
      <alignment horizontal="center" vertical="center"/>
      <protection locked="0"/>
    </xf>
    <xf numFmtId="0" fontId="3" fillId="0" borderId="48" xfId="0" applyNumberFormat="1" applyFont="1" applyFill="1" applyBorder="1" applyAlignment="1" applyProtection="1">
      <alignment horizontal="center" vertical="center"/>
      <protection locked="0"/>
    </xf>
    <xf numFmtId="172" fontId="3" fillId="0" borderId="47" xfId="0" applyNumberFormat="1" applyFont="1" applyBorder="1" applyAlignment="1" applyProtection="1">
      <alignment horizontal="right" vertical="center"/>
      <protection locked="0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174" fontId="1" fillId="0" borderId="1" xfId="0" applyNumberFormat="1" applyFont="1" applyBorder="1" applyAlignment="1" applyProtection="1">
      <alignment vertical="center"/>
      <protection hidden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51" xfId="0" applyNumberFormat="1" applyFont="1" applyBorder="1" applyAlignment="1" applyProtection="1">
      <alignment horizontal="center" vertical="center"/>
      <protection locked="0"/>
    </xf>
    <xf numFmtId="0" fontId="3" fillId="0" borderId="52" xfId="0" applyNumberFormat="1" applyFont="1" applyBorder="1" applyAlignment="1" applyProtection="1">
      <alignment horizontal="center" vertical="center"/>
      <protection locked="0"/>
    </xf>
    <xf numFmtId="0" fontId="3" fillId="0" borderId="53" xfId="0" applyNumberFormat="1" applyFont="1" applyFill="1" applyBorder="1" applyAlignment="1" applyProtection="1">
      <alignment horizontal="center" vertical="center"/>
      <protection locked="0"/>
    </xf>
    <xf numFmtId="1" fontId="3" fillId="0" borderId="52" xfId="0" applyNumberFormat="1" applyFont="1" applyFill="1" applyBorder="1" applyAlignment="1" applyProtection="1">
      <alignment horizontal="center" vertical="center"/>
      <protection locked="0"/>
    </xf>
    <xf numFmtId="0" fontId="3" fillId="0" borderId="52" xfId="0" applyNumberFormat="1" applyFont="1" applyFill="1" applyBorder="1" applyAlignment="1" applyProtection="1">
      <alignment horizontal="center" vertical="center"/>
      <protection locked="0"/>
    </xf>
    <xf numFmtId="172" fontId="3" fillId="0" borderId="53" xfId="0" applyNumberFormat="1" applyFont="1" applyBorder="1" applyAlignment="1" applyProtection="1">
      <alignment horizontal="right" vertical="center"/>
      <protection locked="0"/>
    </xf>
    <xf numFmtId="49" fontId="3" fillId="0" borderId="54" xfId="0" applyNumberFormat="1" applyFont="1" applyBorder="1" applyAlignment="1" applyProtection="1">
      <alignment horizontal="center" vertical="center"/>
      <protection locked="0"/>
    </xf>
    <xf numFmtId="0" fontId="3" fillId="0" borderId="54" xfId="0" applyNumberFormat="1" applyFont="1" applyBorder="1" applyAlignment="1" applyProtection="1">
      <alignment horizontal="center" vertical="center"/>
      <protection locked="0"/>
    </xf>
    <xf numFmtId="171" fontId="3" fillId="0" borderId="54" xfId="0" applyNumberFormat="1" applyFont="1" applyFill="1" applyBorder="1" applyAlignment="1" applyProtection="1">
      <alignment horizontal="center" vertical="center"/>
      <protection locked="0"/>
    </xf>
    <xf numFmtId="1" fontId="3" fillId="0" borderId="54" xfId="0" applyNumberFormat="1" applyFont="1" applyFill="1" applyBorder="1" applyAlignment="1" applyProtection="1">
      <alignment horizontal="center" vertical="center"/>
      <protection locked="0"/>
    </xf>
    <xf numFmtId="164" fontId="3" fillId="0" borderId="17" xfId="0" applyNumberFormat="1" applyFont="1" applyFill="1" applyBorder="1" applyAlignment="1" applyProtection="1">
      <alignment horizontal="center" vertical="center"/>
      <protection locked="0"/>
    </xf>
    <xf numFmtId="2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55" xfId="0" applyNumberFormat="1" applyFont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172" fontId="3" fillId="0" borderId="11" xfId="0" applyNumberFormat="1" applyFont="1" applyBorder="1" applyAlignment="1" applyProtection="1">
      <alignment horizontal="right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3" borderId="10" xfId="0" applyNumberFormat="1" applyFont="1" applyFill="1" applyBorder="1" applyAlignment="1" applyProtection="1">
      <alignment horizontal="center" vertical="center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172" fontId="3" fillId="0" borderId="56" xfId="0" applyNumberFormat="1" applyFont="1" applyFill="1" applyBorder="1" applyAlignment="1" applyProtection="1">
      <alignment horizontal="right" vertical="center"/>
      <protection locked="0"/>
    </xf>
    <xf numFmtId="172" fontId="3" fillId="0" borderId="48" xfId="0" applyNumberFormat="1" applyFont="1" applyBorder="1" applyAlignment="1" applyProtection="1">
      <alignment horizontal="right" vertical="center"/>
      <protection locked="0"/>
    </xf>
    <xf numFmtId="3" fontId="3" fillId="0" borderId="39" xfId="0" applyNumberFormat="1" applyFont="1" applyBorder="1" applyAlignment="1" applyProtection="1">
      <alignment horizontal="center" vertical="center"/>
      <protection locked="0"/>
    </xf>
    <xf numFmtId="3" fontId="3" fillId="0" borderId="48" xfId="0" applyNumberFormat="1" applyFont="1" applyBorder="1" applyAlignment="1" applyProtection="1">
      <alignment horizontal="center" vertical="center"/>
      <protection locked="0"/>
    </xf>
    <xf numFmtId="0" fontId="3" fillId="0" borderId="39" xfId="0" applyNumberFormat="1" applyFont="1" applyFill="1" applyBorder="1" applyAlignment="1" applyProtection="1">
      <alignment horizontal="left" vertical="center"/>
      <protection locked="0"/>
    </xf>
    <xf numFmtId="0" fontId="3" fillId="0" borderId="57" xfId="0" applyNumberFormat="1" applyFont="1" applyFill="1" applyBorder="1" applyAlignment="1" applyProtection="1">
      <alignment horizontal="left" vertical="center"/>
      <protection locked="0"/>
    </xf>
    <xf numFmtId="0" fontId="3" fillId="0" borderId="48" xfId="0" applyNumberFormat="1" applyFont="1" applyFill="1" applyBorder="1" applyAlignment="1" applyProtection="1">
      <alignment horizontal="left" vertical="center"/>
      <protection locked="0"/>
    </xf>
    <xf numFmtId="172" fontId="3" fillId="0" borderId="58" xfId="0" applyNumberFormat="1" applyFont="1" applyFill="1" applyBorder="1" applyAlignment="1" applyProtection="1">
      <alignment horizontal="right" vertical="center"/>
      <protection locked="0"/>
    </xf>
    <xf numFmtId="172" fontId="3" fillId="0" borderId="12" xfId="0" applyNumberFormat="1" applyFont="1" applyBorder="1" applyAlignment="1" applyProtection="1">
      <alignment horizontal="right" vertical="center"/>
      <protection locked="0"/>
    </xf>
    <xf numFmtId="3" fontId="3" fillId="0" borderId="59" xfId="0" applyNumberFormat="1" applyFont="1" applyBorder="1" applyAlignment="1" applyProtection="1">
      <alignment horizontal="center"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59" xfId="0" applyNumberFormat="1" applyFont="1" applyFill="1" applyBorder="1" applyAlignment="1" applyProtection="1">
      <alignment horizontal="left" vertical="center"/>
      <protection locked="0"/>
    </xf>
    <xf numFmtId="0" fontId="3" fillId="0" borderId="60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left" vertical="center"/>
      <protection locked="0"/>
    </xf>
    <xf numFmtId="20" fontId="3" fillId="0" borderId="59" xfId="0" applyNumberFormat="1" applyFont="1" applyFill="1" applyBorder="1" applyAlignment="1" applyProtection="1">
      <alignment horizontal="left" vertical="center"/>
      <protection locked="0"/>
    </xf>
    <xf numFmtId="0" fontId="13" fillId="0" borderId="61" xfId="0" applyFont="1" applyFill="1" applyBorder="1" applyAlignment="1" applyProtection="1">
      <alignment horizontal="center" vertical="center" shrinkToFit="1"/>
      <protection locked="0"/>
    </xf>
    <xf numFmtId="0" fontId="13" fillId="0" borderId="62" xfId="0" applyFont="1" applyFill="1" applyBorder="1" applyAlignment="1" applyProtection="1">
      <alignment horizontal="center" vertical="center" shrinkToFit="1"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57" xfId="0" applyFont="1" applyFill="1" applyBorder="1" applyAlignment="1" applyProtection="1">
      <alignment horizontal="center" vertical="center"/>
      <protection/>
    </xf>
    <xf numFmtId="0" fontId="1" fillId="0" borderId="63" xfId="0" applyFont="1" applyFill="1" applyBorder="1" applyAlignment="1" applyProtection="1">
      <alignment horizontal="center" vertical="center"/>
      <protection/>
    </xf>
    <xf numFmtId="0" fontId="7" fillId="0" borderId="39" xfId="0" applyNumberFormat="1" applyFont="1" applyBorder="1" applyAlignment="1" applyProtection="1">
      <alignment horizontal="center" vertical="center"/>
      <protection locked="0"/>
    </xf>
    <xf numFmtId="0" fontId="7" fillId="0" borderId="57" xfId="0" applyNumberFormat="1" applyFont="1" applyBorder="1" applyAlignment="1" applyProtection="1">
      <alignment horizontal="center" vertical="center"/>
      <protection locked="0"/>
    </xf>
    <xf numFmtId="0" fontId="7" fillId="0" borderId="63" xfId="0" applyNumberFormat="1" applyFont="1" applyBorder="1" applyAlignment="1" applyProtection="1">
      <alignment horizontal="center" vertical="center"/>
      <protection locked="0"/>
    </xf>
    <xf numFmtId="49" fontId="14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64" xfId="0" applyFont="1" applyFill="1" applyBorder="1" applyAlignment="1" applyProtection="1">
      <alignment horizontal="center" vertical="center" wrapText="1"/>
      <protection/>
    </xf>
    <xf numFmtId="0" fontId="1" fillId="2" borderId="25" xfId="0" applyFont="1" applyFill="1" applyBorder="1" applyAlignment="1" applyProtection="1">
      <alignment horizontal="center" vertical="center" wrapText="1"/>
      <protection/>
    </xf>
    <xf numFmtId="173" fontId="14" fillId="0" borderId="38" xfId="0" applyNumberFormat="1" applyFont="1" applyFill="1" applyBorder="1" applyAlignment="1" applyProtection="1">
      <alignment horizontal="center" vertical="center" shrinkToFit="1"/>
      <protection locked="0"/>
    </xf>
    <xf numFmtId="173" fontId="14" fillId="0" borderId="1" xfId="0" applyNumberFormat="1" applyFont="1" applyFill="1" applyBorder="1" applyAlignment="1" applyProtection="1">
      <alignment horizontal="center" vertical="center" shrinkToFit="1"/>
      <protection locked="0"/>
    </xf>
    <xf numFmtId="173" fontId="14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61" xfId="0" applyFont="1" applyFill="1" applyBorder="1" applyAlignment="1" applyProtection="1">
      <alignment horizontal="center" vertical="center" wrapText="1"/>
      <protection/>
    </xf>
    <xf numFmtId="0" fontId="1" fillId="2" borderId="27" xfId="0" applyFont="1" applyFill="1" applyBorder="1" applyAlignment="1" applyProtection="1">
      <alignment horizontal="center" vertical="center" wrapText="1"/>
      <protection/>
    </xf>
    <xf numFmtId="0" fontId="1" fillId="0" borderId="48" xfId="0" applyFont="1" applyFill="1" applyBorder="1" applyAlignment="1" applyProtection="1">
      <alignment horizontal="center"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 vertical="center"/>
      <protection locked="0"/>
    </xf>
    <xf numFmtId="172" fontId="3" fillId="0" borderId="66" xfId="0" applyNumberFormat="1" applyFont="1" applyFill="1" applyBorder="1" applyAlignment="1" applyProtection="1">
      <alignment horizontal="right" vertical="center"/>
      <protection locked="0"/>
    </xf>
    <xf numFmtId="172" fontId="3" fillId="0" borderId="67" xfId="0" applyNumberFormat="1" applyFont="1" applyBorder="1" applyAlignment="1" applyProtection="1">
      <alignment horizontal="right" vertical="center"/>
      <protection locked="0"/>
    </xf>
    <xf numFmtId="0" fontId="1" fillId="0" borderId="68" xfId="0" applyFont="1" applyBorder="1" applyAlignment="1">
      <alignment horizontal="right" wrapTex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1" fillId="0" borderId="69" xfId="0" applyFont="1" applyFill="1" applyBorder="1" applyAlignment="1">
      <alignment horizontal="center" vertical="center" shrinkToFit="1"/>
    </xf>
    <xf numFmtId="0" fontId="1" fillId="0" borderId="70" xfId="0" applyFont="1" applyFill="1" applyBorder="1" applyAlignment="1">
      <alignment horizontal="center" vertical="center" shrinkToFit="1"/>
    </xf>
    <xf numFmtId="49" fontId="7" fillId="0" borderId="40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7" fillId="0" borderId="30" xfId="0" applyNumberFormat="1" applyFont="1" applyBorder="1" applyAlignment="1" applyProtection="1">
      <alignment horizontal="center" vertical="center"/>
      <protection locked="0"/>
    </xf>
    <xf numFmtId="49" fontId="14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37" xfId="0" applyFont="1" applyFill="1" applyBorder="1" applyAlignment="1" applyProtection="1">
      <alignment horizontal="center" vertical="center" shrinkToFit="1"/>
      <protection locked="0"/>
    </xf>
    <xf numFmtId="0" fontId="13" fillId="0" borderId="27" xfId="0" applyFont="1" applyFill="1" applyBorder="1" applyAlignment="1" applyProtection="1">
      <alignment horizontal="center" vertical="center" shrinkToFit="1"/>
      <protection locked="0"/>
    </xf>
    <xf numFmtId="0" fontId="1" fillId="0" borderId="71" xfId="0" applyFont="1" applyFill="1" applyBorder="1" applyAlignment="1" applyProtection="1">
      <alignment horizontal="center"/>
      <protection/>
    </xf>
    <xf numFmtId="0" fontId="1" fillId="0" borderId="72" xfId="0" applyFont="1" applyFill="1" applyBorder="1" applyAlignment="1" applyProtection="1">
      <alignment horizontal="center"/>
      <protection/>
    </xf>
    <xf numFmtId="0" fontId="1" fillId="0" borderId="39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39" xfId="0" applyFont="1" applyFill="1" applyBorder="1" applyAlignment="1" applyProtection="1">
      <alignment horizontal="center" vertical="center" wrapText="1"/>
      <protection/>
    </xf>
    <xf numFmtId="0" fontId="1" fillId="0" borderId="57" xfId="0" applyFont="1" applyFill="1" applyBorder="1" applyAlignment="1" applyProtection="1">
      <alignment horizontal="center" vertical="center" wrapText="1"/>
      <protection/>
    </xf>
    <xf numFmtId="0" fontId="1" fillId="0" borderId="48" xfId="0" applyFont="1" applyFill="1" applyBorder="1" applyAlignment="1" applyProtection="1">
      <alignment horizontal="center" vertical="center" wrapText="1"/>
      <protection/>
    </xf>
    <xf numFmtId="0" fontId="19" fillId="0" borderId="59" xfId="0" applyNumberFormat="1" applyFont="1" applyFill="1" applyBorder="1" applyAlignment="1" applyProtection="1">
      <alignment horizontal="left" vertical="center"/>
      <protection locked="0"/>
    </xf>
    <xf numFmtId="0" fontId="19" fillId="0" borderId="60" xfId="0" applyNumberFormat="1" applyFont="1" applyFill="1" applyBorder="1" applyAlignment="1" applyProtection="1">
      <alignment horizontal="left" vertical="center"/>
      <protection locked="0"/>
    </xf>
    <xf numFmtId="0" fontId="19" fillId="0" borderId="12" xfId="0" applyNumberFormat="1" applyFont="1" applyFill="1" applyBorder="1" applyAlignment="1" applyProtection="1">
      <alignment horizontal="left" vertical="center"/>
      <protection locked="0"/>
    </xf>
    <xf numFmtId="49" fontId="7" fillId="0" borderId="35" xfId="0" applyNumberFormat="1" applyFont="1" applyBorder="1" applyAlignment="1" applyProtection="1">
      <alignment horizontal="center" vertical="center"/>
      <protection locked="0"/>
    </xf>
    <xf numFmtId="49" fontId="7" fillId="0" borderId="73" xfId="0" applyNumberFormat="1" applyFont="1" applyBorder="1" applyAlignment="1" applyProtection="1">
      <alignment horizontal="center" vertical="center"/>
      <protection locked="0"/>
    </xf>
    <xf numFmtId="49" fontId="7" fillId="0" borderId="4" xfId="0" applyNumberFormat="1" applyFont="1" applyBorder="1" applyAlignment="1" applyProtection="1">
      <alignment horizontal="center" vertical="center"/>
      <protection locked="0"/>
    </xf>
    <xf numFmtId="0" fontId="13" fillId="0" borderId="61" xfId="0" applyNumberFormat="1" applyFont="1" applyBorder="1" applyAlignment="1" applyProtection="1">
      <alignment horizontal="center" vertical="center"/>
      <protection locked="0"/>
    </xf>
    <xf numFmtId="0" fontId="13" fillId="0" borderId="37" xfId="0" applyNumberFormat="1" applyFont="1" applyBorder="1" applyAlignment="1" applyProtection="1">
      <alignment horizontal="center" vertical="center"/>
      <protection locked="0"/>
    </xf>
    <xf numFmtId="0" fontId="13" fillId="0" borderId="27" xfId="0" applyNumberFormat="1" applyFont="1" applyBorder="1" applyAlignment="1" applyProtection="1">
      <alignment horizontal="center" vertical="center"/>
      <protection locked="0"/>
    </xf>
    <xf numFmtId="0" fontId="7" fillId="0" borderId="38" xfId="0" applyNumberFormat="1" applyFont="1" applyBorder="1" applyAlignment="1" applyProtection="1">
      <alignment horizontal="center" vertical="center"/>
      <protection locked="0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65" xfId="0" applyNumberFormat="1" applyFont="1" applyBorder="1" applyAlignment="1" applyProtection="1">
      <alignment horizontal="center" vertical="center"/>
      <protection locked="0"/>
    </xf>
    <xf numFmtId="0" fontId="14" fillId="0" borderId="38" xfId="0" applyNumberFormat="1" applyFont="1" applyBorder="1" applyAlignment="1" applyProtection="1">
      <alignment horizontal="center" vertical="center"/>
      <protection locked="0"/>
    </xf>
    <xf numFmtId="0" fontId="14" fillId="0" borderId="65" xfId="0" applyNumberFormat="1" applyFont="1" applyBorder="1" applyAlignment="1" applyProtection="1">
      <alignment horizontal="center" vertical="center"/>
      <protection locked="0"/>
    </xf>
    <xf numFmtId="0" fontId="1" fillId="2" borderId="74" xfId="0" applyFont="1" applyFill="1" applyBorder="1" applyAlignment="1" applyProtection="1">
      <alignment horizontal="center" vertical="center" wrapText="1"/>
      <protection/>
    </xf>
    <xf numFmtId="0" fontId="1" fillId="2" borderId="75" xfId="0" applyFont="1" applyFill="1" applyBorder="1" applyAlignment="1" applyProtection="1">
      <alignment horizontal="center" vertical="center" wrapText="1"/>
      <protection/>
    </xf>
    <xf numFmtId="0" fontId="1" fillId="2" borderId="76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8" fillId="0" borderId="73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1" fillId="2" borderId="29" xfId="0" applyFont="1" applyFill="1" applyBorder="1" applyAlignment="1" applyProtection="1">
      <alignment horizontal="center" vertical="center" wrapText="1"/>
      <protection/>
    </xf>
    <xf numFmtId="3" fontId="3" fillId="0" borderId="40" xfId="0" applyNumberFormat="1" applyFont="1" applyBorder="1" applyAlignment="1" applyProtection="1">
      <alignment horizontal="center" vertical="center"/>
      <protection locked="0"/>
    </xf>
    <xf numFmtId="3" fontId="3" fillId="0" borderId="49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Protection="1">
      <protection locked="0"/>
    </xf>
    <xf numFmtId="49" fontId="7" fillId="0" borderId="40" xfId="0" applyNumberFormat="1" applyFont="1" applyBorder="1" applyAlignment="1" applyProtection="1">
      <alignment horizontal="center" vertical="center"/>
      <protection hidden="1" locked="0"/>
    </xf>
    <xf numFmtId="49" fontId="7" fillId="0" borderId="49" xfId="0" applyNumberFormat="1" applyFont="1" applyBorder="1" applyAlignment="1" applyProtection="1">
      <alignment horizontal="center" vertical="center"/>
      <protection hidden="1" locked="0"/>
    </xf>
    <xf numFmtId="0" fontId="1" fillId="0" borderId="39" xfId="0" applyFont="1" applyFill="1" applyBorder="1" applyAlignment="1" applyProtection="1">
      <alignment horizontal="center"/>
      <protection/>
    </xf>
    <xf numFmtId="0" fontId="1" fillId="0" borderId="48" xfId="0" applyFont="1" applyFill="1" applyBorder="1" applyAlignment="1" applyProtection="1">
      <alignment horizontal="center"/>
      <protection/>
    </xf>
    <xf numFmtId="0" fontId="1" fillId="0" borderId="77" xfId="0" applyFont="1" applyFill="1" applyBorder="1" applyAlignment="1" applyProtection="1">
      <alignment horizontal="center" vertical="center"/>
      <protection hidden="1"/>
    </xf>
    <xf numFmtId="0" fontId="1" fillId="0" borderId="78" xfId="0" applyFont="1" applyFill="1" applyBorder="1" applyAlignment="1" applyProtection="1">
      <alignment horizontal="center" vertical="center"/>
      <protection hidden="1"/>
    </xf>
    <xf numFmtId="0" fontId="3" fillId="0" borderId="79" xfId="0" applyFont="1" applyBorder="1" applyAlignment="1" applyProtection="1">
      <alignment horizontal="center" vertical="center"/>
      <protection locked="0"/>
    </xf>
    <xf numFmtId="0" fontId="3" fillId="0" borderId="80" xfId="0" applyFont="1" applyBorder="1" applyAlignment="1" applyProtection="1">
      <alignment horizontal="center" vertical="center"/>
      <protection locked="0"/>
    </xf>
    <xf numFmtId="0" fontId="3" fillId="0" borderId="8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82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49" fontId="14" fillId="0" borderId="38" xfId="0" applyNumberFormat="1" applyFont="1" applyBorder="1" applyAlignment="1" applyProtection="1">
      <alignment horizontal="center" vertical="center"/>
      <protection locked="0"/>
    </xf>
    <xf numFmtId="49" fontId="14" fillId="0" borderId="1" xfId="0" applyNumberFormat="1" applyFont="1" applyBorder="1" applyAlignment="1" applyProtection="1">
      <alignment horizontal="center" vertical="center"/>
      <protection locked="0"/>
    </xf>
    <xf numFmtId="49" fontId="14" fillId="0" borderId="65" xfId="0" applyNumberFormat="1" applyFont="1" applyBorder="1" applyAlignment="1" applyProtection="1">
      <alignment horizontal="center" vertical="center"/>
      <protection locked="0"/>
    </xf>
    <xf numFmtId="49" fontId="7" fillId="0" borderId="49" xfId="0" applyNumberFormat="1" applyFont="1" applyBorder="1" applyAlignment="1" applyProtection="1">
      <alignment horizontal="center" vertical="center"/>
      <protection locked="0"/>
    </xf>
    <xf numFmtId="0" fontId="1" fillId="0" borderId="48" xfId="0" applyFont="1" applyFill="1" applyBorder="1" applyAlignment="1">
      <alignment horizontal="center" vertical="center"/>
    </xf>
    <xf numFmtId="49" fontId="7" fillId="0" borderId="83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7" fillId="0" borderId="65" xfId="0" applyNumberFormat="1" applyFont="1" applyBorder="1" applyAlignment="1" applyProtection="1">
      <alignment horizontal="center" vertical="center"/>
      <protection locked="0"/>
    </xf>
    <xf numFmtId="0" fontId="1" fillId="0" borderId="84" xfId="0" applyFont="1" applyFill="1" applyBorder="1" applyAlignment="1" applyProtection="1">
      <alignment horizontal="center" vertical="center"/>
      <protection/>
    </xf>
    <xf numFmtId="167" fontId="7" fillId="0" borderId="85" xfId="0" applyNumberFormat="1" applyFont="1" applyBorder="1" applyAlignment="1" applyProtection="1">
      <alignment horizontal="center" vertical="center"/>
      <protection locked="0"/>
    </xf>
    <xf numFmtId="167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35" xfId="0" applyNumberFormat="1" applyFont="1" applyBorder="1" applyAlignment="1" applyProtection="1">
      <alignment horizontal="center" vertical="center"/>
      <protection hidden="1"/>
    </xf>
    <xf numFmtId="0" fontId="7" fillId="0" borderId="4" xfId="0" applyNumberFormat="1" applyFont="1" applyBorder="1" applyAlignment="1" applyProtection="1">
      <alignment horizontal="center" vertical="center"/>
      <protection hidden="1"/>
    </xf>
    <xf numFmtId="49" fontId="13" fillId="0" borderId="61" xfId="0" applyNumberFormat="1" applyFont="1" applyBorder="1" applyAlignment="1" applyProtection="1">
      <alignment horizontal="center" vertical="center"/>
      <protection locked="0"/>
    </xf>
    <xf numFmtId="49" fontId="13" fillId="0" borderId="37" xfId="0" applyNumberFormat="1" applyFont="1" applyBorder="1" applyAlignment="1" applyProtection="1">
      <alignment horizontal="center" vertical="center"/>
      <protection locked="0"/>
    </xf>
    <xf numFmtId="49" fontId="13" fillId="0" borderId="27" xfId="0" applyNumberFormat="1" applyFont="1" applyBorder="1" applyAlignment="1" applyProtection="1">
      <alignment horizontal="center" vertical="center"/>
      <protection locked="0"/>
    </xf>
    <xf numFmtId="166" fontId="9" fillId="0" borderId="35" xfId="0" applyNumberFormat="1" applyFont="1" applyBorder="1" applyAlignment="1" applyProtection="1">
      <alignment horizontal="center" vertical="center"/>
      <protection locked="0"/>
    </xf>
    <xf numFmtId="166" fontId="9" fillId="0" borderId="4" xfId="0" applyNumberFormat="1" applyFont="1" applyBorder="1" applyAlignment="1" applyProtection="1">
      <alignment horizontal="center" vertical="center"/>
      <protection locked="0"/>
    </xf>
    <xf numFmtId="0" fontId="1" fillId="0" borderId="86" xfId="0" applyFont="1" applyFill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49" fontId="7" fillId="0" borderId="85" xfId="0" applyNumberFormat="1" applyFont="1" applyBorder="1" applyAlignment="1" applyProtection="1">
      <alignment horizontal="center" vertical="center"/>
      <protection locked="0"/>
    </xf>
    <xf numFmtId="0" fontId="1" fillId="0" borderId="87" xfId="0" applyFont="1" applyFill="1" applyBorder="1" applyAlignment="1" applyProtection="1">
      <alignment horizontal="center" vertical="center"/>
      <protection hidden="1"/>
    </xf>
    <xf numFmtId="165" fontId="3" fillId="0" borderId="43" xfId="0" applyNumberFormat="1" applyFont="1" applyBorder="1" applyAlignment="1" applyProtection="1">
      <alignment horizontal="center" vertical="center"/>
      <protection locked="0"/>
    </xf>
    <xf numFmtId="165" fontId="3" fillId="0" borderId="80" xfId="0" applyNumberFormat="1" applyFont="1" applyBorder="1" applyAlignment="1" applyProtection="1">
      <alignment horizontal="center" vertical="center"/>
      <protection locked="0"/>
    </xf>
    <xf numFmtId="164" fontId="1" fillId="0" borderId="43" xfId="0" applyNumberFormat="1" applyFont="1" applyBorder="1" applyAlignment="1" applyProtection="1">
      <alignment horizontal="right" vertical="center"/>
      <protection locked="0"/>
    </xf>
    <xf numFmtId="164" fontId="1" fillId="0" borderId="88" xfId="0" applyNumberFormat="1" applyFont="1" applyBorder="1" applyAlignment="1" applyProtection="1">
      <alignment horizontal="right" vertical="center"/>
      <protection locked="0"/>
    </xf>
    <xf numFmtId="165" fontId="3" fillId="0" borderId="59" xfId="0" applyNumberFormat="1" applyFont="1" applyBorder="1" applyAlignment="1" applyProtection="1">
      <alignment horizontal="center" vertical="center"/>
      <protection locked="0"/>
    </xf>
    <xf numFmtId="165" fontId="3" fillId="0" borderId="12" xfId="0" applyNumberFormat="1" applyFont="1" applyBorder="1" applyAlignment="1" applyProtection="1">
      <alignment horizontal="center" vertical="center"/>
      <protection locked="0"/>
    </xf>
    <xf numFmtId="164" fontId="1" fillId="0" borderId="59" xfId="0" applyNumberFormat="1" applyFont="1" applyBorder="1" applyAlignment="1" applyProtection="1">
      <alignment horizontal="right" vertical="center"/>
      <protection locked="0"/>
    </xf>
    <xf numFmtId="164" fontId="1" fillId="0" borderId="89" xfId="0" applyNumberFormat="1" applyFont="1" applyBorder="1" applyAlignment="1" applyProtection="1">
      <alignment horizontal="right" vertical="center"/>
      <protection locked="0"/>
    </xf>
    <xf numFmtId="1" fontId="7" fillId="0" borderId="35" xfId="0" applyNumberFormat="1" applyFont="1" applyBorder="1" applyAlignment="1" applyProtection="1">
      <alignment horizontal="center" vertical="center"/>
      <protection locked="0"/>
    </xf>
    <xf numFmtId="1" fontId="7" fillId="0" borderId="4" xfId="0" applyNumberFormat="1" applyFont="1" applyBorder="1" applyAlignment="1" applyProtection="1">
      <alignment horizontal="center" vertical="center"/>
      <protection locked="0"/>
    </xf>
    <xf numFmtId="0" fontId="1" fillId="0" borderId="64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hidden="1"/>
    </xf>
    <xf numFmtId="170" fontId="1" fillId="0" borderId="64" xfId="0" applyNumberFormat="1" applyFont="1" applyFill="1" applyBorder="1" applyAlignment="1" applyProtection="1">
      <alignment horizontal="center" vertical="center"/>
      <protection hidden="1"/>
    </xf>
    <xf numFmtId="170" fontId="1" fillId="0" borderId="90" xfId="0" applyNumberFormat="1" applyFont="1" applyFill="1" applyBorder="1" applyAlignment="1" applyProtection="1">
      <alignment horizontal="center" vertical="center"/>
      <protection hidden="1"/>
    </xf>
    <xf numFmtId="165" fontId="3" fillId="0" borderId="91" xfId="0" applyNumberFormat="1" applyFont="1" applyBorder="1" applyAlignment="1" applyProtection="1">
      <alignment horizontal="center" vertical="center"/>
      <protection locked="0"/>
    </xf>
    <xf numFmtId="165" fontId="3" fillId="0" borderId="52" xfId="0" applyNumberFormat="1" applyFont="1" applyBorder="1" applyAlignment="1" applyProtection="1">
      <alignment horizontal="center" vertical="center"/>
      <protection locked="0"/>
    </xf>
    <xf numFmtId="164" fontId="1" fillId="0" borderId="91" xfId="0" applyNumberFormat="1" applyFont="1" applyBorder="1" applyAlignment="1" applyProtection="1">
      <alignment horizontal="right" vertical="center"/>
      <protection locked="0"/>
    </xf>
    <xf numFmtId="164" fontId="1" fillId="0" borderId="92" xfId="0" applyNumberFormat="1" applyFont="1" applyBorder="1" applyAlignment="1" applyProtection="1">
      <alignment horizontal="right" vertical="center"/>
      <protection locked="0"/>
    </xf>
    <xf numFmtId="175" fontId="7" fillId="0" borderId="38" xfId="0" applyNumberFormat="1" applyFont="1" applyFill="1" applyBorder="1" applyAlignment="1" applyProtection="1">
      <alignment horizontal="center" vertical="center" shrinkToFit="1"/>
      <protection locked="0"/>
    </xf>
    <xf numFmtId="175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175" fontId="7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93" xfId="0" applyFont="1" applyFill="1" applyBorder="1" applyAlignment="1" applyProtection="1">
      <alignment horizontal="center" vertical="center"/>
      <protection hidden="1"/>
    </xf>
    <xf numFmtId="0" fontId="1" fillId="0" borderId="94" xfId="0" applyFont="1" applyFill="1" applyBorder="1" applyAlignment="1" applyProtection="1">
      <alignment horizontal="center" vertical="center"/>
      <protection hidden="1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1" fillId="0" borderId="61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166" fontId="7" fillId="0" borderId="35" xfId="0" applyNumberFormat="1" applyFont="1" applyBorder="1" applyAlignment="1" applyProtection="1">
      <alignment horizontal="center" vertical="center"/>
      <protection locked="0"/>
    </xf>
    <xf numFmtId="166" fontId="7" fillId="0" borderId="4" xfId="0" applyNumberFormat="1" applyFont="1" applyBorder="1" applyAlignment="1" applyProtection="1">
      <alignment horizontal="center" vertical="center"/>
      <protection locked="0"/>
    </xf>
    <xf numFmtId="0" fontId="1" fillId="0" borderId="61" xfId="0" applyFont="1" applyFill="1" applyBorder="1" applyProtection="1">
      <protection/>
    </xf>
    <xf numFmtId="0" fontId="1" fillId="0" borderId="62" xfId="0" applyFont="1" applyFill="1" applyBorder="1" applyProtection="1">
      <protection/>
    </xf>
    <xf numFmtId="0" fontId="1" fillId="0" borderId="64" xfId="0" applyFont="1" applyFill="1" applyBorder="1" applyAlignment="1" applyProtection="1">
      <alignment horizontal="left" vertical="center" indent="1"/>
      <protection hidden="1"/>
    </xf>
    <xf numFmtId="0" fontId="1" fillId="0" borderId="90" xfId="0" applyFont="1" applyFill="1" applyBorder="1" applyAlignment="1" applyProtection="1">
      <alignment horizontal="left" vertical="center" indent="1"/>
      <protection hidden="1"/>
    </xf>
    <xf numFmtId="0" fontId="3" fillId="0" borderId="95" xfId="0" applyFont="1" applyBorder="1" applyAlignment="1" applyProtection="1">
      <alignment horizontal="left" vertical="center"/>
      <protection locked="0"/>
    </xf>
    <xf numFmtId="0" fontId="3" fillId="0" borderId="96" xfId="0" applyFont="1" applyBorder="1" applyAlignment="1" applyProtection="1">
      <alignment horizontal="left" vertical="center"/>
      <protection locked="0"/>
    </xf>
    <xf numFmtId="0" fontId="3" fillId="0" borderId="59" xfId="0" applyFont="1" applyBorder="1" applyAlignment="1" applyProtection="1">
      <alignment horizontal="left" vertical="center"/>
      <protection locked="0"/>
    </xf>
    <xf numFmtId="0" fontId="3" fillId="0" borderId="89" xfId="0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17" fillId="0" borderId="68" xfId="0" applyFont="1" applyBorder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16" fillId="0" borderId="68" xfId="0" applyFont="1" applyBorder="1" applyAlignment="1" applyProtection="1">
      <alignment horizontal="right" vertical="center"/>
      <protection locked="0"/>
    </xf>
    <xf numFmtId="0" fontId="16" fillId="0" borderId="0" xfId="0" applyFont="1" applyBorder="1" applyAlignment="1" applyProtection="1">
      <alignment horizontal="right" vertical="center"/>
      <protection locked="0"/>
    </xf>
    <xf numFmtId="0" fontId="18" fillId="0" borderId="83" xfId="0" applyFont="1" applyBorder="1" applyAlignment="1" applyProtection="1">
      <alignment horizontal="right" vertical="center"/>
      <protection locked="0"/>
    </xf>
    <xf numFmtId="0" fontId="18" fillId="0" borderId="1" xfId="0" applyFont="1" applyBorder="1" applyAlignment="1" applyProtection="1">
      <alignment horizontal="right" vertical="center"/>
      <protection locked="0"/>
    </xf>
    <xf numFmtId="0" fontId="1" fillId="0" borderId="37" xfId="0" applyFont="1" applyFill="1" applyBorder="1" applyAlignment="1" applyProtection="1">
      <alignment horizontal="center" vertical="center"/>
      <protection/>
    </xf>
    <xf numFmtId="0" fontId="1" fillId="0" borderId="62" xfId="0" applyFont="1" applyFill="1" applyBorder="1" applyAlignment="1" applyProtection="1">
      <alignment horizontal="center" vertical="center"/>
      <protection/>
    </xf>
    <xf numFmtId="0" fontId="1" fillId="2" borderId="37" xfId="0" applyFont="1" applyFill="1" applyBorder="1" applyAlignment="1" applyProtection="1">
      <alignment horizontal="center" vertical="center" wrapText="1"/>
      <protection/>
    </xf>
    <xf numFmtId="0" fontId="1" fillId="2" borderId="40" xfId="0" applyFont="1" applyFill="1" applyBorder="1" applyAlignment="1" applyProtection="1">
      <alignment horizontal="center" vertical="center" wrapText="1"/>
      <protection/>
    </xf>
    <xf numFmtId="0" fontId="1" fillId="2" borderId="0" xfId="0" applyFont="1" applyFill="1" applyBorder="1" applyAlignment="1" applyProtection="1">
      <alignment horizontal="center" vertical="center" wrapText="1"/>
      <protection/>
    </xf>
    <xf numFmtId="0" fontId="1" fillId="2" borderId="49" xfId="0" applyFont="1" applyFill="1" applyBorder="1" applyAlignment="1" applyProtection="1">
      <alignment horizontal="center" vertical="center" wrapText="1"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49" fontId="8" fillId="0" borderId="73" xfId="0" applyNumberFormat="1" applyFont="1" applyBorder="1" applyAlignment="1" applyProtection="1">
      <alignment horizontal="center" vertical="center"/>
      <protection locked="0"/>
    </xf>
    <xf numFmtId="49" fontId="8" fillId="0" borderId="97" xfId="0" applyNumberFormat="1" applyFont="1" applyBorder="1" applyAlignment="1" applyProtection="1">
      <alignment horizontal="center" vertical="center"/>
      <protection locked="0"/>
    </xf>
    <xf numFmtId="0" fontId="1" fillId="0" borderId="98" xfId="0" applyFont="1" applyFill="1" applyBorder="1" applyAlignment="1" applyProtection="1">
      <alignment horizontal="center" vertical="center"/>
      <protection/>
    </xf>
    <xf numFmtId="0" fontId="1" fillId="0" borderId="99" xfId="0" applyFont="1" applyFill="1" applyBorder="1" applyAlignment="1" applyProtection="1">
      <alignment horizontal="center" vertical="center"/>
      <protection/>
    </xf>
    <xf numFmtId="1" fontId="7" fillId="0" borderId="73" xfId="0" applyNumberFormat="1" applyFont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center" vertical="center" shrinkToFit="1"/>
      <protection hidden="1" locked="0"/>
    </xf>
    <xf numFmtId="0" fontId="7" fillId="0" borderId="49" xfId="0" applyFont="1" applyFill="1" applyBorder="1" applyAlignment="1" applyProtection="1">
      <alignment horizontal="center" vertical="center" shrinkToFit="1"/>
      <protection hidden="1" locked="0"/>
    </xf>
    <xf numFmtId="2" fontId="7" fillId="0" borderId="40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 applyProtection="1">
      <alignment horizontal="center" vertical="center"/>
      <protection locked="0"/>
    </xf>
    <xf numFmtId="2" fontId="7" fillId="0" borderId="30" xfId="0" applyNumberFormat="1" applyFont="1" applyFill="1" applyBorder="1" applyAlignment="1" applyProtection="1">
      <alignment horizontal="center" vertical="center"/>
      <protection locked="0"/>
    </xf>
    <xf numFmtId="164" fontId="3" fillId="0" borderId="43" xfId="0" applyNumberFormat="1" applyFont="1" applyBorder="1" applyAlignment="1" applyProtection="1">
      <alignment horizontal="left" vertical="center"/>
      <protection locked="0"/>
    </xf>
    <xf numFmtId="164" fontId="3" fillId="0" borderId="100" xfId="0" applyNumberFormat="1" applyFont="1" applyBorder="1" applyAlignment="1" applyProtection="1">
      <alignment horizontal="left" vertical="center"/>
      <protection locked="0"/>
    </xf>
    <xf numFmtId="164" fontId="3" fillId="0" borderId="80" xfId="0" applyNumberFormat="1" applyFont="1" applyBorder="1" applyAlignment="1" applyProtection="1">
      <alignment horizontal="left" vertical="center"/>
      <protection locked="0"/>
    </xf>
    <xf numFmtId="1" fontId="7" fillId="0" borderId="49" xfId="0" applyNumberFormat="1" applyFont="1" applyBorder="1" applyAlignment="1" applyProtection="1">
      <alignment horizontal="center" vertical="center"/>
      <protection locked="0"/>
    </xf>
    <xf numFmtId="3" fontId="7" fillId="0" borderId="40" xfId="0" applyNumberFormat="1" applyFont="1" applyBorder="1" applyAlignment="1" applyProtection="1">
      <alignment horizontal="center" vertical="center"/>
      <protection locked="0"/>
    </xf>
    <xf numFmtId="3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35" xfId="0" applyNumberFormat="1" applyFont="1" applyBorder="1" applyAlignment="1" applyProtection="1">
      <alignment horizontal="center" vertical="center"/>
      <protection locked="0"/>
    </xf>
    <xf numFmtId="0" fontId="7" fillId="0" borderId="73" xfId="0" applyNumberFormat="1" applyFont="1" applyBorder="1" applyAlignment="1" applyProtection="1">
      <alignment horizontal="center" vertical="center"/>
      <protection locked="0"/>
    </xf>
    <xf numFmtId="0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172" fontId="3" fillId="0" borderId="101" xfId="0" applyNumberFormat="1" applyFont="1" applyFill="1" applyBorder="1" applyAlignment="1" applyProtection="1">
      <alignment horizontal="right" vertical="center"/>
      <protection locked="0"/>
    </xf>
    <xf numFmtId="172" fontId="3" fillId="0" borderId="52" xfId="0" applyNumberFormat="1" applyFont="1" applyBorder="1" applyAlignment="1" applyProtection="1">
      <alignment horizontal="right" vertical="center"/>
      <protection locked="0"/>
    </xf>
    <xf numFmtId="3" fontId="3" fillId="0" borderId="91" xfId="0" applyNumberFormat="1" applyFont="1" applyBorder="1" applyAlignment="1" applyProtection="1">
      <alignment horizontal="center" vertical="center"/>
      <protection locked="0"/>
    </xf>
    <xf numFmtId="3" fontId="3" fillId="0" borderId="52" xfId="0" applyNumberFormat="1" applyFont="1" applyBorder="1" applyAlignment="1" applyProtection="1">
      <alignment horizontal="center" vertical="center"/>
      <protection locked="0"/>
    </xf>
    <xf numFmtId="0" fontId="3" fillId="0" borderId="91" xfId="0" applyNumberFormat="1" applyFont="1" applyFill="1" applyBorder="1" applyAlignment="1" applyProtection="1">
      <alignment horizontal="left" vertical="center"/>
      <protection locked="0"/>
    </xf>
    <xf numFmtId="0" fontId="3" fillId="0" borderId="102" xfId="0" applyNumberFormat="1" applyFont="1" applyFill="1" applyBorder="1" applyAlignment="1" applyProtection="1">
      <alignment horizontal="left" vertical="center"/>
      <protection locked="0"/>
    </xf>
    <xf numFmtId="0" fontId="3" fillId="0" borderId="52" xfId="0" applyNumberFormat="1" applyFont="1" applyFill="1" applyBorder="1" applyAlignment="1" applyProtection="1">
      <alignment horizontal="left" vertical="center"/>
      <protection locked="0"/>
    </xf>
    <xf numFmtId="0" fontId="7" fillId="3" borderId="38" xfId="0" applyNumberFormat="1" applyFont="1" applyFill="1" applyBorder="1" applyAlignment="1" applyProtection="1">
      <alignment horizontal="left" vertical="center"/>
      <protection locked="0"/>
    </xf>
    <xf numFmtId="0" fontId="7" fillId="3" borderId="1" xfId="0" applyNumberFormat="1" applyFont="1" applyFill="1" applyBorder="1" applyAlignment="1" applyProtection="1">
      <alignment horizontal="left" vertical="center"/>
      <protection locked="0"/>
    </xf>
    <xf numFmtId="0" fontId="7" fillId="3" borderId="2" xfId="0" applyNumberFormat="1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0">
    <dxf>
      <font>
        <color indexed="9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47625</xdr:colOff>
      <xdr:row>4</xdr:row>
      <xdr:rowOff>142875</xdr:rowOff>
    </xdr:to>
    <xdr:pic>
      <xdr:nvPicPr>
        <xdr:cNvPr id="1808" name="Picture 7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2415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24</xdr:col>
      <xdr:colOff>28575</xdr:colOff>
      <xdr:row>0</xdr:row>
      <xdr:rowOff>38100</xdr:rowOff>
    </xdr:from>
    <xdr:to>
      <xdr:col>24</xdr:col>
      <xdr:colOff>333375</xdr:colOff>
      <xdr:row>1</xdr:row>
      <xdr:rowOff>123825</xdr:rowOff>
    </xdr:to>
    <xdr:pic>
      <xdr:nvPicPr>
        <xdr:cNvPr id="1802" name="Picture 684" descr="Riegl680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715375" y="38100"/>
          <a:ext cx="3048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 macro="" textlink="">
      <xdr:nvSpPr>
        <xdr:cNvPr id="1416" name="Text Box 392"/>
        <xdr:cNvSpPr txBox="1">
          <a:spLocks noChangeArrowheads="1"/>
        </xdr:cNvSpPr>
      </xdr:nvSpPr>
      <xdr:spPr bwMode="auto">
        <a:xfrm>
          <a:off x="0" y="3419475"/>
          <a:ext cx="0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" wrap="square" lIns="45720" tIns="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FFFFFF"/>
              </a:solidFill>
              <a:latin typeface="Engravers MT"/>
            </a:rPr>
            <a:t>ADS 40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28575</xdr:rowOff>
    </xdr:from>
    <xdr:to>
      <xdr:col>8</xdr:col>
      <xdr:colOff>200025</xdr:colOff>
      <xdr:row>4</xdr:row>
      <xdr:rowOff>142875</xdr:rowOff>
    </xdr:to>
    <xdr:pic>
      <xdr:nvPicPr>
        <xdr:cNvPr id="1804" name="Picture 462" descr="das_logo_web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752475" y="28575"/>
          <a:ext cx="2657475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7</xdr:col>
      <xdr:colOff>514350</xdr:colOff>
      <xdr:row>4</xdr:row>
      <xdr:rowOff>161925</xdr:rowOff>
    </xdr:to>
    <xdr:pic>
      <xdr:nvPicPr>
        <xdr:cNvPr id="1805" name="Picture 580" descr="LOG_Fugro-EarthData" hidden="1"/>
        <xdr:cNvPicPr preferRelativeResize="1">
          <a:picLocks noChangeAspect="1"/>
        </xdr:cNvPicPr>
      </xdr:nvPicPr>
      <xdr:blipFill>
        <a:blip r:embed="rId4"/>
        <a:srcRect l="344" b="17855"/>
        <a:stretch>
          <a:fillRect/>
        </a:stretch>
      </xdr:blipFill>
      <xdr:spPr bwMode="auto">
        <a:xfrm>
          <a:off x="38100" y="28575"/>
          <a:ext cx="3152775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85725</xdr:rowOff>
    </xdr:from>
    <xdr:to>
      <xdr:col>7</xdr:col>
      <xdr:colOff>428625</xdr:colOff>
      <xdr:row>4</xdr:row>
      <xdr:rowOff>133350</xdr:rowOff>
    </xdr:to>
    <xdr:pic>
      <xdr:nvPicPr>
        <xdr:cNvPr id="1806" name="Picture 68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28575" y="85725"/>
          <a:ext cx="3076575" cy="704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28575</xdr:rowOff>
    </xdr:from>
    <xdr:to>
      <xdr:col>7</xdr:col>
      <xdr:colOff>476250</xdr:colOff>
      <xdr:row>4</xdr:row>
      <xdr:rowOff>133350</xdr:rowOff>
    </xdr:to>
    <xdr:pic>
      <xdr:nvPicPr>
        <xdr:cNvPr id="1807" name="Picture 698" descr="Fugro Geospatial 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9525" y="171450"/>
          <a:ext cx="3143250" cy="619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61"/>
  <sheetViews>
    <sheetView showGridLines="0" showRowColHeaders="0" tabSelected="1" zoomScaleSheetLayoutView="95" workbookViewId="0" topLeftCell="A1">
      <pane ySplit="13" topLeftCell="A14" activePane="bottomLeft" state="frozen"/>
      <selection pane="bottomLeft" activeCell="P20" sqref="P20:Y20"/>
    </sheetView>
  </sheetViews>
  <sheetFormatPr defaultColWidth="6.7109375" defaultRowHeight="12.75"/>
  <cols>
    <col min="1" max="1" width="10.421875" style="1" customWidth="1"/>
    <col min="2" max="2" width="4.421875" style="1" customWidth="1"/>
    <col min="3" max="3" width="6.00390625" style="1" customWidth="1"/>
    <col min="4" max="4" width="4.7109375" style="1" customWidth="1"/>
    <col min="5" max="7" width="4.8515625" style="1" customWidth="1"/>
    <col min="8" max="8" width="8.00390625" style="2" customWidth="1"/>
    <col min="9" max="9" width="4.57421875" style="1" customWidth="1"/>
    <col min="10" max="10" width="4.00390625" style="1" customWidth="1"/>
    <col min="11" max="12" width="4.28125" style="1" customWidth="1"/>
    <col min="13" max="13" width="2.7109375" style="1" customWidth="1"/>
    <col min="14" max="15" width="6.7109375" style="1" customWidth="1"/>
    <col min="16" max="16" width="3.28125" style="1" customWidth="1"/>
    <col min="17" max="17" width="3.7109375" style="1" customWidth="1"/>
    <col min="18" max="18" width="3.8515625" style="1" customWidth="1"/>
    <col min="19" max="19" width="4.00390625" style="1" customWidth="1"/>
    <col min="20" max="20" width="7.140625" style="1" customWidth="1"/>
    <col min="21" max="21" width="5.7109375" style="1" customWidth="1"/>
    <col min="22" max="22" width="5.8515625" style="1" customWidth="1"/>
    <col min="23" max="23" width="12.421875" style="1" customWidth="1"/>
    <col min="24" max="24" width="2.8515625" style="1" customWidth="1"/>
    <col min="25" max="25" width="8.00390625" style="1" customWidth="1"/>
    <col min="26" max="26" width="4.00390625" style="1" customWidth="1"/>
    <col min="27" max="27" width="5.28125" style="1" customWidth="1"/>
    <col min="28" max="28" width="7.8515625" style="1" customWidth="1"/>
    <col min="29" max="29" width="6.7109375" style="1" customWidth="1"/>
    <col min="30" max="30" width="8.28125" style="1" customWidth="1"/>
    <col min="31" max="31" width="7.8515625" style="1" customWidth="1"/>
    <col min="32" max="16384" width="6.7109375" style="1" customWidth="1"/>
  </cols>
  <sheetData>
    <row r="1" spans="1:31" ht="11.25" customHeight="1">
      <c r="A1" s="51" t="s">
        <v>59</v>
      </c>
      <c r="B1" s="71">
        <f>AC1</f>
        <v>16.92</v>
      </c>
      <c r="C1" s="63" t="s">
        <v>60</v>
      </c>
      <c r="D1" s="223" t="s">
        <v>69</v>
      </c>
      <c r="E1" s="223"/>
      <c r="F1" s="223"/>
      <c r="G1" s="223"/>
      <c r="H1" s="3"/>
      <c r="I1" s="100">
        <f>B1</f>
        <v>16.92</v>
      </c>
      <c r="J1" s="228" t="s">
        <v>30</v>
      </c>
      <c r="K1" s="228"/>
      <c r="L1" s="228"/>
      <c r="M1" s="228"/>
      <c r="N1" s="229"/>
      <c r="O1" s="257" t="s">
        <v>31</v>
      </c>
      <c r="P1" s="228"/>
      <c r="Q1" s="228"/>
      <c r="R1" s="228"/>
      <c r="S1" s="229"/>
      <c r="T1" s="52" t="s">
        <v>7</v>
      </c>
      <c r="U1" s="58" t="s">
        <v>7</v>
      </c>
      <c r="V1" s="59" t="s">
        <v>28</v>
      </c>
      <c r="W1" s="287"/>
      <c r="X1" s="288"/>
      <c r="Y1" s="297" t="s">
        <v>82</v>
      </c>
      <c r="Z1" s="298"/>
      <c r="AA1" s="298"/>
      <c r="AB1" s="84" t="s">
        <v>80</v>
      </c>
      <c r="AC1" s="84">
        <v>16.92</v>
      </c>
      <c r="AD1" s="85" t="s">
        <v>54</v>
      </c>
      <c r="AE1" s="86">
        <v>42719</v>
      </c>
    </row>
    <row r="2" spans="2:31" ht="13.5" customHeight="1" thickBot="1">
      <c r="B2" s="3"/>
      <c r="C2" s="3"/>
      <c r="D2" s="3"/>
      <c r="E2" s="3"/>
      <c r="F2" s="3"/>
      <c r="G2" s="3"/>
      <c r="H2" s="3"/>
      <c r="I2" s="60"/>
      <c r="J2" s="279" t="s">
        <v>46</v>
      </c>
      <c r="K2" s="280"/>
      <c r="L2" s="268" t="s">
        <v>29</v>
      </c>
      <c r="M2" s="269"/>
      <c r="N2" s="53" t="s">
        <v>28</v>
      </c>
      <c r="O2" s="54" t="s">
        <v>46</v>
      </c>
      <c r="P2" s="268" t="s">
        <v>29</v>
      </c>
      <c r="Q2" s="269"/>
      <c r="R2" s="270" t="s">
        <v>28</v>
      </c>
      <c r="S2" s="271"/>
      <c r="T2" s="55" t="s">
        <v>6</v>
      </c>
      <c r="U2" s="56" t="s">
        <v>32</v>
      </c>
      <c r="V2" s="57" t="s">
        <v>32</v>
      </c>
      <c r="W2" s="289" t="s">
        <v>76</v>
      </c>
      <c r="X2" s="290"/>
      <c r="Y2" s="297"/>
      <c r="Z2" s="298"/>
      <c r="AA2" s="298"/>
      <c r="AB2" s="87" t="s">
        <v>55</v>
      </c>
      <c r="AC2" s="88" t="s">
        <v>56</v>
      </c>
      <c r="AD2" s="88" t="s">
        <v>44</v>
      </c>
      <c r="AE2" s="88" t="s">
        <v>45</v>
      </c>
    </row>
    <row r="3" spans="2:27" ht="13.5" customHeight="1" thickTop="1">
      <c r="B3" s="3"/>
      <c r="C3" s="3"/>
      <c r="D3" s="3"/>
      <c r="E3" s="3"/>
      <c r="F3" s="3"/>
      <c r="G3" s="3"/>
      <c r="H3" s="3"/>
      <c r="I3" s="61">
        <v>1</v>
      </c>
      <c r="J3" s="230" t="s">
        <v>87</v>
      </c>
      <c r="K3" s="231"/>
      <c r="L3" s="258">
        <v>0.517361111111111</v>
      </c>
      <c r="M3" s="259"/>
      <c r="N3" s="26">
        <v>651.8</v>
      </c>
      <c r="O3" s="8" t="s">
        <v>95</v>
      </c>
      <c r="P3" s="258">
        <v>0.5833333333333334</v>
      </c>
      <c r="Q3" s="259"/>
      <c r="R3" s="260">
        <v>653.2</v>
      </c>
      <c r="S3" s="261"/>
      <c r="T3" s="15">
        <f>IF(P3="","",IF(P3&lt;L3,P3+1,P3)-L3)</f>
        <v>0.06597222222222232</v>
      </c>
      <c r="U3" s="78">
        <f>IF(T3="","",(INT(((INT(T3*1440+1/60))+7)/15)*15)/60)</f>
        <v>1.5</v>
      </c>
      <c r="V3" s="44">
        <f>IF(R3="","",R3-N3)</f>
        <v>1.400000000000091</v>
      </c>
      <c r="W3" s="291" t="s">
        <v>119</v>
      </c>
      <c r="X3" s="292"/>
      <c r="Y3" s="299" t="s">
        <v>81</v>
      </c>
      <c r="Z3" s="300"/>
      <c r="AA3" s="300"/>
    </row>
    <row r="4" spans="2:30" ht="13.5" customHeight="1">
      <c r="B4" s="3"/>
      <c r="C4" s="3"/>
      <c r="D4" s="3"/>
      <c r="E4" s="3"/>
      <c r="F4" s="3"/>
      <c r="G4" s="3"/>
      <c r="H4" s="3"/>
      <c r="I4" s="13">
        <v>2</v>
      </c>
      <c r="J4" s="232" t="s">
        <v>95</v>
      </c>
      <c r="K4" s="233"/>
      <c r="L4" s="262">
        <v>0.6354166666666666</v>
      </c>
      <c r="M4" s="263"/>
      <c r="N4" s="27">
        <v>653.2</v>
      </c>
      <c r="O4" s="16" t="s">
        <v>95</v>
      </c>
      <c r="P4" s="262">
        <v>0.7895833333333333</v>
      </c>
      <c r="Q4" s="263"/>
      <c r="R4" s="264">
        <v>656.6</v>
      </c>
      <c r="S4" s="265"/>
      <c r="T4" s="15">
        <f>IF(P4="","",IF(P4&lt;L4,P4+1,P4)-L4)</f>
        <v>0.15416666666666667</v>
      </c>
      <c r="U4" s="78">
        <f>IF(T4="","",(INT(((INT(T4*1440+1/60))+7)/15)*15)/60)</f>
        <v>3.75</v>
      </c>
      <c r="V4" s="44">
        <f>IF(R4="","",R4-N4)</f>
        <v>3.3999999999999773</v>
      </c>
      <c r="W4" s="293" t="s">
        <v>96</v>
      </c>
      <c r="X4" s="294"/>
      <c r="Y4" s="299"/>
      <c r="Z4" s="300"/>
      <c r="AA4" s="300"/>
      <c r="AC4" s="3"/>
      <c r="AD4" s="3"/>
    </row>
    <row r="5" spans="2:30" ht="13.5" customHeight="1" thickBot="1">
      <c r="B5" s="5"/>
      <c r="C5" s="5"/>
      <c r="D5" s="5"/>
      <c r="E5" s="5"/>
      <c r="F5" s="5"/>
      <c r="G5" s="5"/>
      <c r="H5" s="6"/>
      <c r="I5" s="14">
        <v>3</v>
      </c>
      <c r="J5" s="234" t="s">
        <v>95</v>
      </c>
      <c r="K5" s="235"/>
      <c r="L5" s="272">
        <v>0.8159722222222222</v>
      </c>
      <c r="M5" s="273"/>
      <c r="N5" s="28">
        <v>656.6</v>
      </c>
      <c r="O5" s="17" t="s">
        <v>87</v>
      </c>
      <c r="P5" s="272">
        <v>0.8715277777777778</v>
      </c>
      <c r="Q5" s="273"/>
      <c r="R5" s="274">
        <v>657.7</v>
      </c>
      <c r="S5" s="275"/>
      <c r="T5" s="15">
        <f>IF(P5="","",IF(P5&lt;L5,P5+1,P5)-L5)</f>
        <v>0.05555555555555558</v>
      </c>
      <c r="U5" s="78">
        <f>IF(T5="","",(INT(((INT(T5*1440+1/60))+7)/15)*15)/60)</f>
        <v>1.25</v>
      </c>
      <c r="V5" s="44">
        <f>IF(R5="","",R5-N5)</f>
        <v>1.1000000000000227</v>
      </c>
      <c r="W5" s="295" t="s">
        <v>119</v>
      </c>
      <c r="X5" s="296"/>
      <c r="Y5" s="301" t="s">
        <v>80</v>
      </c>
      <c r="Z5" s="302"/>
      <c r="AA5" s="302"/>
      <c r="AB5" s="3"/>
      <c r="AC5" s="3"/>
      <c r="AD5" s="3"/>
    </row>
    <row r="6" spans="1:30" ht="11.1" customHeight="1">
      <c r="A6" s="254" t="s">
        <v>73</v>
      </c>
      <c r="B6" s="255"/>
      <c r="C6" s="283" t="s">
        <v>5</v>
      </c>
      <c r="D6" s="303"/>
      <c r="E6" s="303"/>
      <c r="F6" s="303"/>
      <c r="G6" s="303"/>
      <c r="H6" s="284"/>
      <c r="I6" s="226" t="s">
        <v>21</v>
      </c>
      <c r="J6" s="227"/>
      <c r="K6" s="283" t="s">
        <v>33</v>
      </c>
      <c r="L6" s="284"/>
      <c r="M6" s="283" t="s">
        <v>34</v>
      </c>
      <c r="N6" s="284"/>
      <c r="P6" s="283"/>
      <c r="Q6" s="303"/>
      <c r="R6" s="284"/>
      <c r="S6" s="283"/>
      <c r="T6" s="284"/>
      <c r="U6" s="312" t="s">
        <v>42</v>
      </c>
      <c r="V6" s="313"/>
      <c r="W6" s="82" t="s">
        <v>38</v>
      </c>
      <c r="X6" s="283" t="s">
        <v>66</v>
      </c>
      <c r="Y6" s="303"/>
      <c r="Z6" s="303"/>
      <c r="AA6" s="304"/>
      <c r="AB6" s="3"/>
      <c r="AC6" s="33"/>
      <c r="AD6" s="33"/>
    </row>
    <row r="7" spans="1:30" ht="15.75" customHeight="1">
      <c r="A7" s="256" t="s">
        <v>88</v>
      </c>
      <c r="B7" s="204"/>
      <c r="C7" s="326" t="s">
        <v>112</v>
      </c>
      <c r="D7" s="327"/>
      <c r="E7" s="327"/>
      <c r="F7" s="327"/>
      <c r="G7" s="327"/>
      <c r="H7" s="328"/>
      <c r="I7" s="281" t="s">
        <v>89</v>
      </c>
      <c r="J7" s="282"/>
      <c r="K7" s="285">
        <v>165</v>
      </c>
      <c r="L7" s="286"/>
      <c r="M7" s="252" t="s">
        <v>90</v>
      </c>
      <c r="N7" s="253"/>
      <c r="O7" s="1" t="s">
        <v>43</v>
      </c>
      <c r="P7" s="266" t="s">
        <v>43</v>
      </c>
      <c r="Q7" s="314"/>
      <c r="R7" s="267"/>
      <c r="S7" s="266" t="s">
        <v>43</v>
      </c>
      <c r="T7" s="267"/>
      <c r="U7" s="49">
        <v>16</v>
      </c>
      <c r="V7" s="50">
        <v>22</v>
      </c>
      <c r="W7" s="70" t="s">
        <v>97</v>
      </c>
      <c r="X7" s="309" t="s">
        <v>106</v>
      </c>
      <c r="Y7" s="310"/>
      <c r="Z7" s="310"/>
      <c r="AA7" s="311"/>
      <c r="AB7" s="7"/>
      <c r="AC7" s="3"/>
      <c r="AD7" s="3"/>
    </row>
    <row r="8" spans="1:30" ht="11.1" customHeight="1">
      <c r="A8" s="244" t="s">
        <v>26</v>
      </c>
      <c r="B8" s="175"/>
      <c r="C8" s="160" t="s">
        <v>0</v>
      </c>
      <c r="D8" s="175"/>
      <c r="E8" s="37" t="s">
        <v>51</v>
      </c>
      <c r="H8" s="92"/>
      <c r="I8" s="161"/>
      <c r="J8" s="175"/>
      <c r="K8" s="226" t="s">
        <v>27</v>
      </c>
      <c r="L8" s="227"/>
      <c r="M8" s="196" t="s">
        <v>22</v>
      </c>
      <c r="N8" s="197"/>
      <c r="O8" s="198"/>
      <c r="P8" s="196" t="s">
        <v>79</v>
      </c>
      <c r="Q8" s="197"/>
      <c r="R8" s="198"/>
      <c r="S8" s="160"/>
      <c r="T8" s="175"/>
      <c r="U8" s="191" t="s">
        <v>41</v>
      </c>
      <c r="V8" s="192"/>
      <c r="W8" s="82" t="s">
        <v>39</v>
      </c>
      <c r="X8" s="193" t="s">
        <v>10</v>
      </c>
      <c r="Y8" s="194"/>
      <c r="Z8" s="194"/>
      <c r="AA8" s="195"/>
      <c r="AB8" s="3"/>
      <c r="AC8" s="33"/>
      <c r="AD8" s="33"/>
    </row>
    <row r="9" spans="1:30" ht="16.5" customHeight="1">
      <c r="A9" s="245">
        <v>42866</v>
      </c>
      <c r="B9" s="246"/>
      <c r="C9" s="247" t="str">
        <f>IF(ISBLANK(A9)," ",CONCATENATE(TEXT(MOD(YEAR(A9),100),"00"),"-",TEXT(INT(A9)+1-DATEVALUE(CONCATENATE("1-Jan-",YEAR(A9))),"000")))</f>
        <v>17-131</v>
      </c>
      <c r="D9" s="248"/>
      <c r="E9" s="46">
        <v>26</v>
      </c>
      <c r="H9" s="93"/>
      <c r="I9" s="218"/>
      <c r="J9" s="219"/>
      <c r="K9" s="329"/>
      <c r="L9" s="330"/>
      <c r="M9" s="202"/>
      <c r="N9" s="203"/>
      <c r="O9" s="204"/>
      <c r="P9" s="202" t="s">
        <v>101</v>
      </c>
      <c r="Q9" s="203"/>
      <c r="R9" s="204"/>
      <c r="S9" s="324"/>
      <c r="T9" s="325"/>
      <c r="U9" s="47">
        <v>8</v>
      </c>
      <c r="V9" s="48">
        <v>8</v>
      </c>
      <c r="W9" s="70" t="s">
        <v>98</v>
      </c>
      <c r="X9" s="317" t="s">
        <v>130</v>
      </c>
      <c r="Y9" s="318"/>
      <c r="Z9" s="318"/>
      <c r="AA9" s="319"/>
      <c r="AB9" s="181"/>
      <c r="AC9" s="181"/>
      <c r="AD9" s="181"/>
    </row>
    <row r="10" spans="1:30" ht="11.1" customHeight="1">
      <c r="A10" s="193" t="s">
        <v>72</v>
      </c>
      <c r="B10" s="194"/>
      <c r="C10" s="194"/>
      <c r="D10" s="194"/>
      <c r="E10" s="240"/>
      <c r="F10" s="193" t="s">
        <v>3</v>
      </c>
      <c r="G10" s="240"/>
      <c r="H10" s="35" t="s">
        <v>11</v>
      </c>
      <c r="I10" s="160" t="s">
        <v>1</v>
      </c>
      <c r="J10" s="175"/>
      <c r="K10" s="76" t="s">
        <v>13</v>
      </c>
      <c r="L10" s="216" t="s">
        <v>70</v>
      </c>
      <c r="M10" s="217"/>
      <c r="N10" s="34" t="s">
        <v>17</v>
      </c>
      <c r="O10" s="34" t="s">
        <v>36</v>
      </c>
      <c r="P10" s="160" t="s">
        <v>58</v>
      </c>
      <c r="Q10" s="161"/>
      <c r="R10" s="175"/>
      <c r="S10" s="77" t="s">
        <v>57</v>
      </c>
      <c r="T10" s="66" t="s">
        <v>99</v>
      </c>
      <c r="U10" s="182" t="s">
        <v>37</v>
      </c>
      <c r="V10" s="183"/>
      <c r="W10" s="82" t="s">
        <v>68</v>
      </c>
      <c r="X10" s="160" t="s">
        <v>52</v>
      </c>
      <c r="Y10" s="161"/>
      <c r="Z10" s="161"/>
      <c r="AA10" s="162"/>
      <c r="AB10" s="3"/>
      <c r="AC10" s="33"/>
      <c r="AD10" s="33"/>
    </row>
    <row r="11" spans="1:30" ht="15.75" customHeight="1">
      <c r="A11" s="184" t="s">
        <v>100</v>
      </c>
      <c r="B11" s="185"/>
      <c r="C11" s="185"/>
      <c r="D11" s="185"/>
      <c r="E11" s="239"/>
      <c r="F11" s="315" t="s">
        <v>91</v>
      </c>
      <c r="G11" s="316"/>
      <c r="H11" s="95" t="s">
        <v>95</v>
      </c>
      <c r="I11" s="224" t="s">
        <v>43</v>
      </c>
      <c r="J11" s="225"/>
      <c r="K11" s="94">
        <v>-5</v>
      </c>
      <c r="L11" s="176">
        <v>3400</v>
      </c>
      <c r="M11" s="177"/>
      <c r="N11" s="96">
        <v>140</v>
      </c>
      <c r="O11" s="95" t="s">
        <v>43</v>
      </c>
      <c r="P11" s="176">
        <v>100</v>
      </c>
      <c r="Q11" s="177"/>
      <c r="R11" s="323"/>
      <c r="S11" s="96">
        <v>2</v>
      </c>
      <c r="T11" s="97">
        <v>0.623</v>
      </c>
      <c r="U11" s="98">
        <v>30.07</v>
      </c>
      <c r="V11" s="99">
        <v>30.04</v>
      </c>
      <c r="W11" s="79" t="s">
        <v>43</v>
      </c>
      <c r="X11" s="184" t="s">
        <v>43</v>
      </c>
      <c r="Y11" s="185"/>
      <c r="Z11" s="185"/>
      <c r="AA11" s="186"/>
      <c r="AB11" s="32"/>
      <c r="AC11" s="32"/>
      <c r="AD11" s="32"/>
    </row>
    <row r="12" spans="1:30" ht="11.1" customHeight="1">
      <c r="A12" s="244" t="s">
        <v>83</v>
      </c>
      <c r="B12" s="161"/>
      <c r="C12" s="175"/>
      <c r="D12" s="160" t="s">
        <v>84</v>
      </c>
      <c r="E12" s="161"/>
      <c r="F12" s="161"/>
      <c r="G12" s="175"/>
      <c r="H12" s="160" t="s">
        <v>85</v>
      </c>
      <c r="I12" s="161"/>
      <c r="J12" s="161"/>
      <c r="K12" s="175"/>
      <c r="L12" s="160" t="s">
        <v>86</v>
      </c>
      <c r="M12" s="161"/>
      <c r="N12" s="161"/>
      <c r="O12" s="175"/>
      <c r="P12" s="163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5"/>
      <c r="AB12" s="32"/>
      <c r="AC12" s="32"/>
      <c r="AD12" s="32"/>
    </row>
    <row r="13" spans="1:30" ht="15.75" customHeight="1" thickBot="1">
      <c r="A13" s="241" t="s">
        <v>92</v>
      </c>
      <c r="B13" s="242"/>
      <c r="C13" s="243"/>
      <c r="D13" s="242" t="s">
        <v>43</v>
      </c>
      <c r="E13" s="242"/>
      <c r="F13" s="242"/>
      <c r="G13" s="243"/>
      <c r="H13" s="208" t="s">
        <v>93</v>
      </c>
      <c r="I13" s="209"/>
      <c r="J13" s="209"/>
      <c r="K13" s="210"/>
      <c r="L13" s="276" t="s">
        <v>43</v>
      </c>
      <c r="M13" s="277"/>
      <c r="N13" s="277"/>
      <c r="O13" s="278"/>
      <c r="P13" s="338" t="s">
        <v>133</v>
      </c>
      <c r="Q13" s="339"/>
      <c r="R13" s="339"/>
      <c r="S13" s="339"/>
      <c r="T13" s="339"/>
      <c r="U13" s="339"/>
      <c r="V13" s="339"/>
      <c r="W13" s="339"/>
      <c r="X13" s="339"/>
      <c r="Y13" s="339"/>
      <c r="Z13" s="339"/>
      <c r="AA13" s="340"/>
      <c r="AB13" s="32"/>
      <c r="AC13" s="32"/>
      <c r="AD13" s="32"/>
    </row>
    <row r="14" spans="1:30" ht="11.1" customHeight="1">
      <c r="A14" s="72" t="s">
        <v>53</v>
      </c>
      <c r="B14" s="249" t="s">
        <v>67</v>
      </c>
      <c r="C14" s="250"/>
      <c r="D14" s="250"/>
      <c r="E14" s="251"/>
      <c r="F14" s="189" t="s">
        <v>40</v>
      </c>
      <c r="G14" s="190"/>
      <c r="H14" s="74" t="s">
        <v>61</v>
      </c>
      <c r="I14" s="205" t="s">
        <v>75</v>
      </c>
      <c r="J14" s="207"/>
      <c r="K14" s="205" t="s">
        <v>62</v>
      </c>
      <c r="L14" s="206"/>
      <c r="M14" s="206"/>
      <c r="N14" s="207"/>
      <c r="O14" s="158" t="s">
        <v>63</v>
      </c>
      <c r="P14" s="189"/>
      <c r="Q14" s="189"/>
      <c r="R14" s="190"/>
      <c r="S14" s="158" t="s">
        <v>64</v>
      </c>
      <c r="T14" s="189"/>
      <c r="U14" s="189"/>
      <c r="V14" s="190"/>
      <c r="W14" s="158" t="s">
        <v>2</v>
      </c>
      <c r="X14" s="189"/>
      <c r="Y14" s="190"/>
      <c r="Z14" s="158" t="s">
        <v>65</v>
      </c>
      <c r="AA14" s="159"/>
      <c r="AB14" s="32"/>
      <c r="AC14" s="32"/>
      <c r="AD14" s="32"/>
    </row>
    <row r="15" spans="1:30" ht="15.75" customHeight="1" thickBot="1">
      <c r="A15" s="73" t="s">
        <v>128</v>
      </c>
      <c r="B15" s="236" t="s">
        <v>103</v>
      </c>
      <c r="C15" s="237"/>
      <c r="D15" s="237"/>
      <c r="E15" s="238"/>
      <c r="F15" s="166" t="s">
        <v>94</v>
      </c>
      <c r="G15" s="188"/>
      <c r="H15" s="75" t="s">
        <v>104</v>
      </c>
      <c r="I15" s="211">
        <v>1.8</v>
      </c>
      <c r="J15" s="212"/>
      <c r="K15" s="170" t="s">
        <v>102</v>
      </c>
      <c r="L15" s="171"/>
      <c r="M15" s="171"/>
      <c r="N15" s="172"/>
      <c r="O15" s="170" t="s">
        <v>127</v>
      </c>
      <c r="P15" s="171"/>
      <c r="Q15" s="171"/>
      <c r="R15" s="172"/>
      <c r="S15" s="187" t="s">
        <v>129</v>
      </c>
      <c r="T15" s="187"/>
      <c r="U15" s="187"/>
      <c r="V15" s="188"/>
      <c r="W15" s="166" t="s">
        <v>93</v>
      </c>
      <c r="X15" s="187"/>
      <c r="Y15" s="188"/>
      <c r="Z15" s="166" t="s">
        <v>105</v>
      </c>
      <c r="AA15" s="167"/>
      <c r="AB15" s="32"/>
      <c r="AC15" s="32"/>
      <c r="AD15" s="32"/>
    </row>
    <row r="16" spans="1:29" ht="18" customHeight="1">
      <c r="A16" s="38" t="s">
        <v>19</v>
      </c>
      <c r="B16" s="213" t="s">
        <v>47</v>
      </c>
      <c r="C16" s="215"/>
      <c r="D16" s="213" t="s">
        <v>8</v>
      </c>
      <c r="E16" s="215"/>
      <c r="F16" s="213" t="s">
        <v>25</v>
      </c>
      <c r="G16" s="215"/>
      <c r="H16" s="213" t="s">
        <v>13</v>
      </c>
      <c r="I16" s="214"/>
      <c r="J16" s="215"/>
      <c r="K16" s="39" t="s">
        <v>7</v>
      </c>
      <c r="L16" s="173" t="s">
        <v>16</v>
      </c>
      <c r="M16" s="174"/>
      <c r="N16" s="40" t="s">
        <v>17</v>
      </c>
      <c r="O16" s="40" t="s">
        <v>35</v>
      </c>
      <c r="P16" s="173" t="s">
        <v>4</v>
      </c>
      <c r="Q16" s="305"/>
      <c r="R16" s="305"/>
      <c r="S16" s="305"/>
      <c r="T16" s="305"/>
      <c r="U16" s="305"/>
      <c r="V16" s="305"/>
      <c r="W16" s="305"/>
      <c r="X16" s="305"/>
      <c r="Y16" s="174"/>
      <c r="Z16" s="40" t="s">
        <v>19</v>
      </c>
      <c r="AA16" s="80"/>
      <c r="AB16" s="180" t="s">
        <v>77</v>
      </c>
      <c r="AC16" s="4"/>
    </row>
    <row r="17" spans="1:29" ht="18" customHeight="1" thickBot="1">
      <c r="A17" s="41" t="s">
        <v>23</v>
      </c>
      <c r="B17" s="67" t="s">
        <v>74</v>
      </c>
      <c r="C17" s="89" t="s">
        <v>78</v>
      </c>
      <c r="D17" s="62" t="s">
        <v>12</v>
      </c>
      <c r="E17" s="45" t="s">
        <v>14</v>
      </c>
      <c r="F17" s="62" t="s">
        <v>24</v>
      </c>
      <c r="G17" s="45" t="s">
        <v>15</v>
      </c>
      <c r="H17" s="62" t="s">
        <v>9</v>
      </c>
      <c r="I17" s="220" t="s">
        <v>15</v>
      </c>
      <c r="J17" s="169"/>
      <c r="K17" s="42" t="s">
        <v>48</v>
      </c>
      <c r="L17" s="168" t="s">
        <v>71</v>
      </c>
      <c r="M17" s="169"/>
      <c r="N17" s="43" t="s">
        <v>50</v>
      </c>
      <c r="O17" s="43" t="s">
        <v>49</v>
      </c>
      <c r="P17" s="306"/>
      <c r="Q17" s="307"/>
      <c r="R17" s="307"/>
      <c r="S17" s="307"/>
      <c r="T17" s="307"/>
      <c r="U17" s="307"/>
      <c r="V17" s="307"/>
      <c r="W17" s="307"/>
      <c r="X17" s="307"/>
      <c r="Y17" s="308"/>
      <c r="Z17" s="81" t="s">
        <v>18</v>
      </c>
      <c r="AA17" s="80" t="s">
        <v>20</v>
      </c>
      <c r="AB17" s="180"/>
      <c r="AC17" s="4"/>
    </row>
    <row r="18" spans="1:29" ht="18" customHeight="1" thickTop="1">
      <c r="A18" s="64"/>
      <c r="B18" s="29"/>
      <c r="C18" s="9"/>
      <c r="D18" s="20"/>
      <c r="E18" s="19"/>
      <c r="F18" s="23"/>
      <c r="G18" s="36"/>
      <c r="H18" s="68">
        <v>0.6534722222222222</v>
      </c>
      <c r="I18" s="178">
        <v>0.6569444444444444</v>
      </c>
      <c r="J18" s="179"/>
      <c r="K18" s="10"/>
      <c r="L18" s="221"/>
      <c r="M18" s="222"/>
      <c r="N18" s="18"/>
      <c r="O18" s="30"/>
      <c r="P18" s="320" t="s">
        <v>107</v>
      </c>
      <c r="Q18" s="321"/>
      <c r="R18" s="321"/>
      <c r="S18" s="321"/>
      <c r="T18" s="321"/>
      <c r="U18" s="321"/>
      <c r="V18" s="321"/>
      <c r="W18" s="321"/>
      <c r="X18" s="321"/>
      <c r="Y18" s="322"/>
      <c r="Z18" s="83"/>
      <c r="AA18" s="91"/>
      <c r="AB18" s="90">
        <f>IF(H18="",0,IF(I18="",0,I18-H18))</f>
        <v>0.00347222222222221</v>
      </c>
      <c r="AC18" s="4"/>
    </row>
    <row r="19" spans="1:29" ht="18" customHeight="1">
      <c r="A19" s="65" t="s">
        <v>132</v>
      </c>
      <c r="B19" s="29"/>
      <c r="C19" s="9"/>
      <c r="D19" s="23"/>
      <c r="E19" s="19"/>
      <c r="F19" s="23"/>
      <c r="G19" s="36"/>
      <c r="H19" s="69">
        <v>0.6708333333333334</v>
      </c>
      <c r="I19" s="150">
        <v>0.6722222222222222</v>
      </c>
      <c r="J19" s="151"/>
      <c r="K19" s="10"/>
      <c r="L19" s="152"/>
      <c r="M19" s="153"/>
      <c r="N19" s="12"/>
      <c r="O19" s="31"/>
      <c r="P19" s="147" t="s">
        <v>108</v>
      </c>
      <c r="Q19" s="148"/>
      <c r="R19" s="148"/>
      <c r="S19" s="148"/>
      <c r="T19" s="148"/>
      <c r="U19" s="148"/>
      <c r="V19" s="148"/>
      <c r="W19" s="148"/>
      <c r="X19" s="148"/>
      <c r="Y19" s="149"/>
      <c r="Z19" s="24"/>
      <c r="AA19" s="25"/>
      <c r="AB19" s="90">
        <f aca="true" t="shared" si="0" ref="AB19:AB37">IF(H19="",0,IF(I19="",0,I19-H19))</f>
        <v>0.001388888888888773</v>
      </c>
      <c r="AC19" s="4"/>
    </row>
    <row r="20" spans="1:29" ht="18" customHeight="1">
      <c r="A20" s="65" t="s">
        <v>131</v>
      </c>
      <c r="B20" s="21">
        <v>34</v>
      </c>
      <c r="C20" s="22"/>
      <c r="D20" s="141">
        <v>20</v>
      </c>
      <c r="E20" s="142">
        <v>15</v>
      </c>
      <c r="F20" s="23">
        <v>11.8</v>
      </c>
      <c r="G20" s="36">
        <v>8.7</v>
      </c>
      <c r="H20" s="68">
        <v>0.6749999999999999</v>
      </c>
      <c r="I20" s="150">
        <v>0.6763888888888889</v>
      </c>
      <c r="J20" s="151"/>
      <c r="K20" s="10" t="s">
        <v>111</v>
      </c>
      <c r="L20" s="152">
        <v>5060</v>
      </c>
      <c r="M20" s="153"/>
      <c r="N20" s="11">
        <v>135</v>
      </c>
      <c r="O20" s="31">
        <v>100</v>
      </c>
      <c r="P20" s="154" t="s">
        <v>109</v>
      </c>
      <c r="Q20" s="155"/>
      <c r="R20" s="155"/>
      <c r="S20" s="155"/>
      <c r="T20" s="155"/>
      <c r="U20" s="155"/>
      <c r="V20" s="155"/>
      <c r="W20" s="155"/>
      <c r="X20" s="155"/>
      <c r="Y20" s="156"/>
      <c r="Z20" s="24">
        <v>16</v>
      </c>
      <c r="AA20" s="25">
        <v>1.2</v>
      </c>
      <c r="AB20" s="90">
        <f t="shared" si="0"/>
        <v>0.001388888888888995</v>
      </c>
      <c r="AC20" s="4"/>
    </row>
    <row r="21" spans="1:29" ht="18" customHeight="1">
      <c r="A21" s="65"/>
      <c r="B21" s="21"/>
      <c r="C21" s="22"/>
      <c r="D21" s="23"/>
      <c r="E21" s="19"/>
      <c r="F21" s="23"/>
      <c r="G21" s="133"/>
      <c r="H21" s="69"/>
      <c r="I21" s="150"/>
      <c r="J21" s="151"/>
      <c r="K21" s="10"/>
      <c r="L21" s="152"/>
      <c r="M21" s="153"/>
      <c r="N21" s="11"/>
      <c r="O21" s="31"/>
      <c r="P21" s="199" t="s">
        <v>108</v>
      </c>
      <c r="Q21" s="200"/>
      <c r="R21" s="200"/>
      <c r="S21" s="200"/>
      <c r="T21" s="200"/>
      <c r="U21" s="200"/>
      <c r="V21" s="200"/>
      <c r="W21" s="200"/>
      <c r="X21" s="200"/>
      <c r="Y21" s="201"/>
      <c r="Z21" s="24"/>
      <c r="AA21" s="25"/>
      <c r="AB21" s="90">
        <f t="shared" si="0"/>
        <v>0</v>
      </c>
      <c r="AC21" s="4"/>
    </row>
    <row r="22" spans="1:29" ht="18" customHeight="1">
      <c r="A22" s="65" t="s">
        <v>110</v>
      </c>
      <c r="B22" s="29">
        <v>1</v>
      </c>
      <c r="C22" s="22"/>
      <c r="D22" s="23">
        <v>1</v>
      </c>
      <c r="E22" s="19">
        <v>24</v>
      </c>
      <c r="F22" s="23">
        <v>0</v>
      </c>
      <c r="G22" s="36">
        <v>14.3</v>
      </c>
      <c r="H22" s="69">
        <v>0.6881944444444444</v>
      </c>
      <c r="I22" s="150">
        <v>0.6909722222222222</v>
      </c>
      <c r="J22" s="151"/>
      <c r="K22" s="10" t="s">
        <v>113</v>
      </c>
      <c r="L22" s="152">
        <v>4820</v>
      </c>
      <c r="M22" s="153"/>
      <c r="N22" s="11">
        <v>140</v>
      </c>
      <c r="O22" s="31"/>
      <c r="P22" s="154"/>
      <c r="Q22" s="155"/>
      <c r="R22" s="155"/>
      <c r="S22" s="155"/>
      <c r="T22" s="155"/>
      <c r="U22" s="155"/>
      <c r="V22" s="155"/>
      <c r="W22" s="155"/>
      <c r="X22" s="155"/>
      <c r="Y22" s="156"/>
      <c r="Z22" s="24">
        <v>17</v>
      </c>
      <c r="AA22" s="25">
        <v>1.1</v>
      </c>
      <c r="AB22" s="90">
        <f t="shared" si="0"/>
        <v>0.002777777777777768</v>
      </c>
      <c r="AC22" s="4"/>
    </row>
    <row r="23" spans="1:29" ht="18" customHeight="1">
      <c r="A23" s="65"/>
      <c r="B23" s="21">
        <v>2</v>
      </c>
      <c r="C23" s="22"/>
      <c r="D23" s="23">
        <v>24</v>
      </c>
      <c r="E23" s="19">
        <v>1</v>
      </c>
      <c r="F23" s="23">
        <v>14.3</v>
      </c>
      <c r="G23" s="36">
        <v>0</v>
      </c>
      <c r="H23" s="69">
        <v>0.6930555555555555</v>
      </c>
      <c r="I23" s="150">
        <v>0.6958333333333333</v>
      </c>
      <c r="J23" s="151"/>
      <c r="K23" s="10" t="s">
        <v>114</v>
      </c>
      <c r="L23" s="152">
        <v>4845</v>
      </c>
      <c r="M23" s="153"/>
      <c r="N23" s="11">
        <v>139</v>
      </c>
      <c r="O23" s="31"/>
      <c r="P23" s="154"/>
      <c r="Q23" s="155"/>
      <c r="R23" s="155"/>
      <c r="S23" s="155"/>
      <c r="T23" s="155"/>
      <c r="U23" s="155"/>
      <c r="V23" s="155"/>
      <c r="W23" s="155"/>
      <c r="X23" s="155"/>
      <c r="Y23" s="156"/>
      <c r="Z23" s="24">
        <v>18</v>
      </c>
      <c r="AA23" s="25">
        <v>1.1</v>
      </c>
      <c r="AB23" s="90">
        <f t="shared" si="0"/>
        <v>0.002777777777777768</v>
      </c>
      <c r="AC23" s="4"/>
    </row>
    <row r="24" spans="1:29" ht="18" customHeight="1">
      <c r="A24" s="65"/>
      <c r="B24" s="21">
        <v>3</v>
      </c>
      <c r="C24" s="22"/>
      <c r="D24" s="23">
        <v>1</v>
      </c>
      <c r="E24" s="19">
        <v>27</v>
      </c>
      <c r="F24" s="23">
        <v>0</v>
      </c>
      <c r="G24" s="36">
        <v>16.2</v>
      </c>
      <c r="H24" s="69">
        <v>0.6979166666666666</v>
      </c>
      <c r="I24" s="150">
        <v>0.7006944444444444</v>
      </c>
      <c r="J24" s="151"/>
      <c r="K24" s="10" t="s">
        <v>115</v>
      </c>
      <c r="L24" s="152">
        <v>4845</v>
      </c>
      <c r="M24" s="153"/>
      <c r="N24" s="11">
        <v>142</v>
      </c>
      <c r="O24" s="31"/>
      <c r="P24" s="154"/>
      <c r="Q24" s="155"/>
      <c r="R24" s="155"/>
      <c r="S24" s="155"/>
      <c r="T24" s="155"/>
      <c r="U24" s="155"/>
      <c r="V24" s="155"/>
      <c r="W24" s="155"/>
      <c r="X24" s="155"/>
      <c r="Y24" s="156"/>
      <c r="Z24" s="24">
        <v>18</v>
      </c>
      <c r="AA24" s="25">
        <v>1.1</v>
      </c>
      <c r="AB24" s="90">
        <f t="shared" si="0"/>
        <v>0.002777777777777768</v>
      </c>
      <c r="AC24" s="4"/>
    </row>
    <row r="25" spans="1:29" ht="18" customHeight="1">
      <c r="A25" s="65"/>
      <c r="B25" s="29">
        <v>4</v>
      </c>
      <c r="C25" s="22"/>
      <c r="D25" s="23">
        <v>27</v>
      </c>
      <c r="E25" s="19">
        <v>1</v>
      </c>
      <c r="F25" s="23">
        <v>16.2</v>
      </c>
      <c r="G25" s="36">
        <v>0</v>
      </c>
      <c r="H25" s="69">
        <v>0.7027777777777778</v>
      </c>
      <c r="I25" s="150">
        <v>0.7055555555555556</v>
      </c>
      <c r="J25" s="151"/>
      <c r="K25" s="10" t="s">
        <v>114</v>
      </c>
      <c r="L25" s="152">
        <v>4845</v>
      </c>
      <c r="M25" s="153"/>
      <c r="N25" s="11">
        <v>140</v>
      </c>
      <c r="O25" s="31"/>
      <c r="P25" s="154"/>
      <c r="Q25" s="155"/>
      <c r="R25" s="155"/>
      <c r="S25" s="155"/>
      <c r="T25" s="155"/>
      <c r="U25" s="155"/>
      <c r="V25" s="155"/>
      <c r="W25" s="155"/>
      <c r="X25" s="155"/>
      <c r="Y25" s="156"/>
      <c r="Z25" s="24">
        <v>18</v>
      </c>
      <c r="AA25" s="25">
        <v>1.2</v>
      </c>
      <c r="AB25" s="90">
        <f t="shared" si="0"/>
        <v>0.002777777777777768</v>
      </c>
      <c r="AC25" s="4"/>
    </row>
    <row r="26" spans="1:29" ht="18" customHeight="1">
      <c r="A26" s="65"/>
      <c r="B26" s="21">
        <v>5</v>
      </c>
      <c r="C26" s="22"/>
      <c r="D26" s="23">
        <v>1</v>
      </c>
      <c r="E26" s="19">
        <v>27</v>
      </c>
      <c r="F26" s="23">
        <v>0</v>
      </c>
      <c r="G26" s="36">
        <v>16.2</v>
      </c>
      <c r="H26" s="69">
        <v>0.7076388888888889</v>
      </c>
      <c r="I26" s="150">
        <v>0.7104166666666667</v>
      </c>
      <c r="J26" s="151"/>
      <c r="K26" s="10" t="s">
        <v>116</v>
      </c>
      <c r="L26" s="152">
        <v>4835</v>
      </c>
      <c r="M26" s="153"/>
      <c r="N26" s="11">
        <v>142</v>
      </c>
      <c r="O26" s="31"/>
      <c r="P26" s="154" t="s">
        <v>118</v>
      </c>
      <c r="Q26" s="155"/>
      <c r="R26" s="155"/>
      <c r="S26" s="155"/>
      <c r="T26" s="155"/>
      <c r="U26" s="155"/>
      <c r="V26" s="155"/>
      <c r="W26" s="155"/>
      <c r="X26" s="155"/>
      <c r="Y26" s="156"/>
      <c r="Z26" s="24">
        <v>17</v>
      </c>
      <c r="AA26" s="25">
        <v>1.6</v>
      </c>
      <c r="AB26" s="90">
        <f t="shared" si="0"/>
        <v>0.002777777777777768</v>
      </c>
      <c r="AC26" s="4"/>
    </row>
    <row r="27" spans="1:28" ht="18" customHeight="1">
      <c r="A27" s="65"/>
      <c r="B27" s="21">
        <v>6</v>
      </c>
      <c r="C27" s="22"/>
      <c r="D27" s="23">
        <v>27</v>
      </c>
      <c r="E27" s="19">
        <v>1</v>
      </c>
      <c r="F27" s="23">
        <v>16.2</v>
      </c>
      <c r="G27" s="36">
        <v>0</v>
      </c>
      <c r="H27" s="69">
        <v>0.7125</v>
      </c>
      <c r="I27" s="150">
        <v>0.7159722222222222</v>
      </c>
      <c r="J27" s="151"/>
      <c r="K27" s="10" t="s">
        <v>114</v>
      </c>
      <c r="L27" s="152">
        <v>4830</v>
      </c>
      <c r="M27" s="153"/>
      <c r="N27" s="11">
        <v>133</v>
      </c>
      <c r="O27" s="31"/>
      <c r="P27" s="154" t="s">
        <v>118</v>
      </c>
      <c r="Q27" s="155"/>
      <c r="R27" s="155"/>
      <c r="S27" s="155"/>
      <c r="T27" s="155"/>
      <c r="U27" s="155"/>
      <c r="V27" s="155"/>
      <c r="W27" s="155"/>
      <c r="X27" s="155"/>
      <c r="Y27" s="156"/>
      <c r="Z27" s="24">
        <v>17</v>
      </c>
      <c r="AA27" s="25">
        <v>1.6</v>
      </c>
      <c r="AB27" s="90">
        <f t="shared" si="0"/>
        <v>0.00347222222222221</v>
      </c>
    </row>
    <row r="28" spans="1:28" ht="18" customHeight="1">
      <c r="A28" s="65"/>
      <c r="B28" s="29">
        <v>7</v>
      </c>
      <c r="C28" s="22"/>
      <c r="D28" s="23">
        <v>1</v>
      </c>
      <c r="E28" s="19">
        <v>27</v>
      </c>
      <c r="F28" s="23">
        <v>0</v>
      </c>
      <c r="G28" s="36">
        <v>16.2</v>
      </c>
      <c r="H28" s="69">
        <v>0.717361111111111</v>
      </c>
      <c r="I28" s="150">
        <v>0.7208333333333333</v>
      </c>
      <c r="J28" s="151"/>
      <c r="K28" s="10" t="s">
        <v>117</v>
      </c>
      <c r="L28" s="152">
        <v>4790</v>
      </c>
      <c r="M28" s="153"/>
      <c r="N28" s="11">
        <v>135</v>
      </c>
      <c r="O28" s="31"/>
      <c r="P28" s="154" t="s">
        <v>118</v>
      </c>
      <c r="Q28" s="155"/>
      <c r="R28" s="155"/>
      <c r="S28" s="155"/>
      <c r="T28" s="155"/>
      <c r="U28" s="155"/>
      <c r="V28" s="155"/>
      <c r="W28" s="155"/>
      <c r="X28" s="155"/>
      <c r="Y28" s="156"/>
      <c r="Z28" s="24">
        <v>18</v>
      </c>
      <c r="AA28" s="25">
        <v>1.3</v>
      </c>
      <c r="AB28" s="90">
        <f t="shared" si="0"/>
        <v>0.003472222222222321</v>
      </c>
    </row>
    <row r="29" spans="1:28" ht="18" customHeight="1">
      <c r="A29" s="65"/>
      <c r="B29" s="21">
        <v>8</v>
      </c>
      <c r="C29" s="22"/>
      <c r="D29" s="23">
        <v>27</v>
      </c>
      <c r="E29" s="19">
        <v>1</v>
      </c>
      <c r="F29" s="23">
        <v>16.2</v>
      </c>
      <c r="G29" s="36">
        <v>0</v>
      </c>
      <c r="H29" s="69">
        <v>0.7222222222222222</v>
      </c>
      <c r="I29" s="150">
        <v>0.7256944444444445</v>
      </c>
      <c r="J29" s="151"/>
      <c r="K29" s="10" t="s">
        <v>114</v>
      </c>
      <c r="L29" s="152">
        <v>4860</v>
      </c>
      <c r="M29" s="153"/>
      <c r="N29" s="11">
        <v>137</v>
      </c>
      <c r="O29" s="31"/>
      <c r="P29" s="154" t="s">
        <v>118</v>
      </c>
      <c r="Q29" s="155"/>
      <c r="R29" s="155"/>
      <c r="S29" s="155"/>
      <c r="T29" s="155"/>
      <c r="U29" s="155"/>
      <c r="V29" s="155"/>
      <c r="W29" s="155"/>
      <c r="X29" s="155"/>
      <c r="Y29" s="156"/>
      <c r="Z29" s="24">
        <v>17</v>
      </c>
      <c r="AA29" s="25">
        <v>1.2</v>
      </c>
      <c r="AB29" s="90">
        <f t="shared" si="0"/>
        <v>0.003472222222222321</v>
      </c>
    </row>
    <row r="30" spans="1:28" ht="18" customHeight="1">
      <c r="A30" s="65"/>
      <c r="B30" s="21">
        <v>9</v>
      </c>
      <c r="C30" s="22"/>
      <c r="D30" s="23">
        <v>1</v>
      </c>
      <c r="E30" s="19">
        <v>27</v>
      </c>
      <c r="F30" s="23">
        <v>0</v>
      </c>
      <c r="G30" s="36">
        <v>16.2</v>
      </c>
      <c r="H30" s="69">
        <v>0.7277777777777777</v>
      </c>
      <c r="I30" s="150">
        <v>0.7305555555555556</v>
      </c>
      <c r="J30" s="151"/>
      <c r="K30" s="10" t="s">
        <v>117</v>
      </c>
      <c r="L30" s="152">
        <v>4835</v>
      </c>
      <c r="M30" s="153"/>
      <c r="N30" s="11">
        <v>138</v>
      </c>
      <c r="O30" s="31"/>
      <c r="P30" s="154" t="s">
        <v>118</v>
      </c>
      <c r="Q30" s="155"/>
      <c r="R30" s="155"/>
      <c r="S30" s="155"/>
      <c r="T30" s="155"/>
      <c r="U30" s="155"/>
      <c r="V30" s="155"/>
      <c r="W30" s="155"/>
      <c r="X30" s="155"/>
      <c r="Y30" s="156"/>
      <c r="Z30" s="24">
        <v>18</v>
      </c>
      <c r="AA30" s="25">
        <v>1.2</v>
      </c>
      <c r="AB30" s="90">
        <f t="shared" si="0"/>
        <v>0.002777777777777879</v>
      </c>
    </row>
    <row r="31" spans="1:28" ht="18" customHeight="1">
      <c r="A31" s="65"/>
      <c r="B31" s="29">
        <v>9</v>
      </c>
      <c r="C31" s="22"/>
      <c r="D31" s="23">
        <v>27</v>
      </c>
      <c r="E31" s="19">
        <v>17</v>
      </c>
      <c r="F31" s="23">
        <v>16.2</v>
      </c>
      <c r="G31" s="36">
        <v>10</v>
      </c>
      <c r="H31" s="69">
        <v>0.7319444444444444</v>
      </c>
      <c r="I31" s="150">
        <v>0.7333333333333334</v>
      </c>
      <c r="J31" s="151"/>
      <c r="K31" s="10" t="s">
        <v>121</v>
      </c>
      <c r="L31" s="152">
        <v>4820</v>
      </c>
      <c r="M31" s="153"/>
      <c r="N31" s="11">
        <v>140</v>
      </c>
      <c r="O31" s="31"/>
      <c r="P31" s="154" t="s">
        <v>120</v>
      </c>
      <c r="Q31" s="155"/>
      <c r="R31" s="155"/>
      <c r="S31" s="155"/>
      <c r="T31" s="155"/>
      <c r="U31" s="155"/>
      <c r="V31" s="155"/>
      <c r="W31" s="155"/>
      <c r="X31" s="155"/>
      <c r="Y31" s="156"/>
      <c r="Z31" s="24">
        <v>18</v>
      </c>
      <c r="AA31" s="25">
        <v>1.2</v>
      </c>
      <c r="AB31" s="90">
        <f t="shared" si="0"/>
        <v>0.001388888888888995</v>
      </c>
    </row>
    <row r="32" spans="1:28" ht="18" customHeight="1">
      <c r="A32" s="65"/>
      <c r="B32" s="21">
        <v>10</v>
      </c>
      <c r="C32" s="22"/>
      <c r="D32" s="141">
        <v>24</v>
      </c>
      <c r="E32" s="19">
        <v>1</v>
      </c>
      <c r="F32" s="23">
        <v>16.2</v>
      </c>
      <c r="G32" s="36">
        <v>0</v>
      </c>
      <c r="H32" s="69">
        <v>0.7368055555555556</v>
      </c>
      <c r="I32" s="150">
        <v>0.7395833333333334</v>
      </c>
      <c r="J32" s="151"/>
      <c r="K32" s="10" t="s">
        <v>114</v>
      </c>
      <c r="L32" s="152">
        <v>4805</v>
      </c>
      <c r="M32" s="153"/>
      <c r="N32" s="11">
        <v>135</v>
      </c>
      <c r="O32" s="31"/>
      <c r="P32" s="154" t="s">
        <v>118</v>
      </c>
      <c r="Q32" s="155"/>
      <c r="R32" s="155"/>
      <c r="S32" s="155"/>
      <c r="T32" s="155"/>
      <c r="U32" s="155"/>
      <c r="V32" s="155"/>
      <c r="W32" s="155"/>
      <c r="X32" s="155"/>
      <c r="Y32" s="156"/>
      <c r="Z32" s="24">
        <v>19</v>
      </c>
      <c r="AA32" s="25">
        <v>1</v>
      </c>
      <c r="AB32" s="90">
        <f t="shared" si="0"/>
        <v>0.002777777777777768</v>
      </c>
    </row>
    <row r="33" spans="1:28" ht="18" customHeight="1">
      <c r="A33" s="65"/>
      <c r="B33" s="21">
        <v>11</v>
      </c>
      <c r="C33" s="22"/>
      <c r="D33" s="23">
        <v>1</v>
      </c>
      <c r="E33" s="19">
        <v>24</v>
      </c>
      <c r="F33" s="23">
        <v>0</v>
      </c>
      <c r="G33" s="36">
        <v>14.3</v>
      </c>
      <c r="H33" s="69">
        <v>0.7416666666666667</v>
      </c>
      <c r="I33" s="150">
        <v>0.7444444444444445</v>
      </c>
      <c r="J33" s="151"/>
      <c r="K33" s="10" t="s">
        <v>116</v>
      </c>
      <c r="L33" s="152">
        <v>4840</v>
      </c>
      <c r="M33" s="153"/>
      <c r="N33" s="11">
        <v>142</v>
      </c>
      <c r="O33" s="31"/>
      <c r="P33" s="154" t="s">
        <v>118</v>
      </c>
      <c r="Q33" s="155"/>
      <c r="R33" s="155"/>
      <c r="S33" s="155"/>
      <c r="T33" s="155"/>
      <c r="U33" s="155"/>
      <c r="V33" s="155"/>
      <c r="W33" s="155"/>
      <c r="X33" s="155"/>
      <c r="Y33" s="156"/>
      <c r="Z33" s="24">
        <v>19</v>
      </c>
      <c r="AA33" s="25">
        <v>1.1</v>
      </c>
      <c r="AB33" s="90">
        <f t="shared" si="0"/>
        <v>0.002777777777777768</v>
      </c>
    </row>
    <row r="34" spans="1:28" ht="18" customHeight="1">
      <c r="A34" s="65"/>
      <c r="B34" s="29">
        <v>12</v>
      </c>
      <c r="C34" s="22"/>
      <c r="D34" s="23">
        <v>24</v>
      </c>
      <c r="E34" s="19">
        <v>1</v>
      </c>
      <c r="F34" s="23">
        <v>14.3</v>
      </c>
      <c r="G34" s="36">
        <v>0</v>
      </c>
      <c r="H34" s="69">
        <v>0.7458333333333332</v>
      </c>
      <c r="I34" s="150">
        <v>0.748611111111111</v>
      </c>
      <c r="J34" s="151"/>
      <c r="K34" s="10" t="s">
        <v>114</v>
      </c>
      <c r="L34" s="152">
        <v>4795</v>
      </c>
      <c r="M34" s="153"/>
      <c r="N34" s="11">
        <v>139</v>
      </c>
      <c r="O34" s="31"/>
      <c r="P34" s="154" t="s">
        <v>118</v>
      </c>
      <c r="Q34" s="155"/>
      <c r="R34" s="155"/>
      <c r="S34" s="155"/>
      <c r="T34" s="155"/>
      <c r="U34" s="155"/>
      <c r="V34" s="155"/>
      <c r="W34" s="155"/>
      <c r="X34" s="155"/>
      <c r="Y34" s="156"/>
      <c r="Z34" s="24">
        <v>19</v>
      </c>
      <c r="AA34" s="25">
        <v>1.1</v>
      </c>
      <c r="AB34" s="90">
        <f t="shared" si="0"/>
        <v>0.002777777777777768</v>
      </c>
    </row>
    <row r="35" spans="1:28" ht="18" customHeight="1">
      <c r="A35" s="65"/>
      <c r="B35" s="21">
        <v>13</v>
      </c>
      <c r="C35" s="22"/>
      <c r="D35" s="23">
        <v>1</v>
      </c>
      <c r="E35" s="19">
        <v>24</v>
      </c>
      <c r="F35" s="23">
        <v>0</v>
      </c>
      <c r="G35" s="36">
        <v>14.3</v>
      </c>
      <c r="H35" s="69">
        <v>0.7506944444444444</v>
      </c>
      <c r="I35" s="150">
        <v>0.7534722222222222</v>
      </c>
      <c r="J35" s="151"/>
      <c r="K35" s="10" t="s">
        <v>117</v>
      </c>
      <c r="L35" s="152">
        <v>4860</v>
      </c>
      <c r="M35" s="153"/>
      <c r="N35" s="11">
        <v>140</v>
      </c>
      <c r="O35" s="31"/>
      <c r="P35" s="157" t="s">
        <v>118</v>
      </c>
      <c r="Q35" s="155"/>
      <c r="R35" s="155"/>
      <c r="S35" s="155"/>
      <c r="T35" s="155"/>
      <c r="U35" s="155"/>
      <c r="V35" s="155"/>
      <c r="W35" s="155"/>
      <c r="X35" s="155"/>
      <c r="Y35" s="156"/>
      <c r="Z35" s="24">
        <v>19</v>
      </c>
      <c r="AA35" s="25">
        <v>1</v>
      </c>
      <c r="AB35" s="90">
        <f t="shared" si="0"/>
        <v>0.002777777777777768</v>
      </c>
    </row>
    <row r="36" spans="1:28" ht="18" customHeight="1">
      <c r="A36" s="101"/>
      <c r="B36" s="102">
        <v>14</v>
      </c>
      <c r="C36" s="103"/>
      <c r="D36" s="107">
        <v>24</v>
      </c>
      <c r="E36" s="108">
        <v>1</v>
      </c>
      <c r="F36" s="107">
        <v>14.3</v>
      </c>
      <c r="G36" s="109">
        <v>0</v>
      </c>
      <c r="H36" s="110">
        <v>0.7555555555555555</v>
      </c>
      <c r="I36" s="143">
        <v>0.7583333333333333</v>
      </c>
      <c r="J36" s="144"/>
      <c r="K36" s="111" t="s">
        <v>122</v>
      </c>
      <c r="L36" s="145">
        <v>4780</v>
      </c>
      <c r="M36" s="146"/>
      <c r="N36" s="112">
        <v>135</v>
      </c>
      <c r="O36" s="104"/>
      <c r="P36" s="147" t="s">
        <v>118</v>
      </c>
      <c r="Q36" s="148"/>
      <c r="R36" s="148"/>
      <c r="S36" s="148"/>
      <c r="T36" s="148"/>
      <c r="U36" s="148"/>
      <c r="V36" s="148"/>
      <c r="W36" s="148"/>
      <c r="X36" s="148"/>
      <c r="Y36" s="149"/>
      <c r="Z36" s="105">
        <v>19</v>
      </c>
      <c r="AA36" s="106">
        <v>1</v>
      </c>
      <c r="AB36" s="90">
        <f t="shared" si="0"/>
        <v>0.002777777777777768</v>
      </c>
    </row>
    <row r="37" spans="1:28" ht="18" customHeight="1">
      <c r="A37" s="101"/>
      <c r="B37" s="113">
        <v>15</v>
      </c>
      <c r="C37" s="103"/>
      <c r="D37" s="114">
        <v>1</v>
      </c>
      <c r="E37" s="115">
        <v>24</v>
      </c>
      <c r="F37" s="114">
        <v>0</v>
      </c>
      <c r="G37" s="116">
        <v>14.3</v>
      </c>
      <c r="H37" s="117">
        <v>0.7604166666666666</v>
      </c>
      <c r="I37" s="143">
        <v>0.7631944444444444</v>
      </c>
      <c r="J37" s="144"/>
      <c r="K37" s="118" t="s">
        <v>124</v>
      </c>
      <c r="L37" s="145">
        <v>4830</v>
      </c>
      <c r="M37" s="146"/>
      <c r="N37" s="119">
        <v>140</v>
      </c>
      <c r="O37" s="104"/>
      <c r="P37" s="147" t="s">
        <v>118</v>
      </c>
      <c r="Q37" s="148"/>
      <c r="R37" s="148"/>
      <c r="S37" s="148"/>
      <c r="T37" s="148"/>
      <c r="U37" s="148"/>
      <c r="V37" s="148"/>
      <c r="W37" s="148"/>
      <c r="X37" s="148"/>
      <c r="Y37" s="149"/>
      <c r="Z37" s="105">
        <v>18</v>
      </c>
      <c r="AA37" s="106">
        <v>1</v>
      </c>
      <c r="AB37" s="90">
        <f t="shared" si="0"/>
        <v>0.002777777777777768</v>
      </c>
    </row>
    <row r="38" spans="1:28" ht="18" customHeight="1">
      <c r="A38" s="101" t="s">
        <v>123</v>
      </c>
      <c r="B38" s="113">
        <v>1</v>
      </c>
      <c r="C38" s="103"/>
      <c r="D38" s="114">
        <v>1</v>
      </c>
      <c r="E38" s="115">
        <v>23</v>
      </c>
      <c r="F38" s="114">
        <v>0</v>
      </c>
      <c r="G38" s="116">
        <v>13.7</v>
      </c>
      <c r="H38" s="117">
        <v>0.7680555555555556</v>
      </c>
      <c r="I38" s="143">
        <v>0.7708333333333334</v>
      </c>
      <c r="J38" s="144"/>
      <c r="K38" s="118" t="s">
        <v>125</v>
      </c>
      <c r="L38" s="145">
        <v>4910</v>
      </c>
      <c r="M38" s="146"/>
      <c r="N38" s="119">
        <v>141</v>
      </c>
      <c r="O38" s="104"/>
      <c r="P38" s="147" t="s">
        <v>118</v>
      </c>
      <c r="Q38" s="148"/>
      <c r="R38" s="148"/>
      <c r="S38" s="148"/>
      <c r="T38" s="148"/>
      <c r="U38" s="148"/>
      <c r="V38" s="148"/>
      <c r="W38" s="148"/>
      <c r="X38" s="148"/>
      <c r="Y38" s="149"/>
      <c r="Z38" s="105">
        <v>18</v>
      </c>
      <c r="AA38" s="106">
        <v>1</v>
      </c>
      <c r="AB38" s="90">
        <f aca="true" t="shared" si="1" ref="AB38">IF(H38="",0,IF(I38="",0,I38-H38))</f>
        <v>0.002777777777777768</v>
      </c>
    </row>
    <row r="39" spans="1:28" ht="18" customHeight="1" thickBot="1">
      <c r="A39" s="101"/>
      <c r="B39" s="113"/>
      <c r="C39" s="103"/>
      <c r="D39" s="114"/>
      <c r="E39" s="115"/>
      <c r="F39" s="114"/>
      <c r="G39" s="116"/>
      <c r="H39" s="117">
        <v>0.7708333333333334</v>
      </c>
      <c r="I39" s="143">
        <v>0.7722222222222223</v>
      </c>
      <c r="J39" s="144"/>
      <c r="K39" s="118"/>
      <c r="L39" s="145"/>
      <c r="M39" s="146"/>
      <c r="N39" s="119"/>
      <c r="O39" s="104"/>
      <c r="P39" s="147" t="s">
        <v>108</v>
      </c>
      <c r="Q39" s="148"/>
      <c r="R39" s="148"/>
      <c r="S39" s="148"/>
      <c r="T39" s="148"/>
      <c r="U39" s="148"/>
      <c r="V39" s="148"/>
      <c r="W39" s="148"/>
      <c r="X39" s="148"/>
      <c r="Y39" s="149"/>
      <c r="Z39" s="105"/>
      <c r="AA39" s="106"/>
      <c r="AB39" s="120">
        <f aca="true" t="shared" si="2" ref="AB39">IF(H39="",0,IF(I39="",0,I39-H39))</f>
        <v>0.001388888888888884</v>
      </c>
    </row>
    <row r="40" spans="1:28" ht="18" customHeight="1" thickBot="1">
      <c r="A40" s="65"/>
      <c r="B40" s="134"/>
      <c r="C40" s="22"/>
      <c r="D40" s="135"/>
      <c r="E40" s="136"/>
      <c r="F40" s="135"/>
      <c r="G40" s="137"/>
      <c r="H40" s="138">
        <v>0.7833333333333333</v>
      </c>
      <c r="I40" s="150">
        <v>0.7868055555555555</v>
      </c>
      <c r="J40" s="151"/>
      <c r="K40" s="139" t="s">
        <v>43</v>
      </c>
      <c r="L40" s="152"/>
      <c r="M40" s="153"/>
      <c r="N40" s="140"/>
      <c r="O40" s="31"/>
      <c r="P40" s="154" t="s">
        <v>126</v>
      </c>
      <c r="Q40" s="155"/>
      <c r="R40" s="155"/>
      <c r="S40" s="155"/>
      <c r="T40" s="155"/>
      <c r="U40" s="155"/>
      <c r="V40" s="155"/>
      <c r="W40" s="155"/>
      <c r="X40" s="155"/>
      <c r="Y40" s="156"/>
      <c r="Z40" s="24"/>
      <c r="AA40" s="25"/>
      <c r="AB40" s="120">
        <f aca="true" t="shared" si="3" ref="AB40">IF(H40="",0,IF(I40="",0,I40-H40))</f>
        <v>0.00347222222222221</v>
      </c>
    </row>
    <row r="41" spans="1:28" ht="18" customHeight="1" thickBot="1">
      <c r="A41" s="65"/>
      <c r="B41" s="134"/>
      <c r="C41" s="22"/>
      <c r="D41" s="135"/>
      <c r="E41" s="136"/>
      <c r="F41" s="135"/>
      <c r="G41" s="137"/>
      <c r="H41" s="138"/>
      <c r="I41" s="150"/>
      <c r="J41" s="151"/>
      <c r="K41" s="139" t="s">
        <v>43</v>
      </c>
      <c r="L41" s="152"/>
      <c r="M41" s="153"/>
      <c r="N41" s="140"/>
      <c r="O41" s="31"/>
      <c r="P41" s="154"/>
      <c r="Q41" s="155"/>
      <c r="R41" s="155"/>
      <c r="S41" s="155"/>
      <c r="T41" s="155"/>
      <c r="U41" s="155"/>
      <c r="V41" s="155"/>
      <c r="W41" s="155"/>
      <c r="X41" s="155"/>
      <c r="Y41" s="156"/>
      <c r="Z41" s="24"/>
      <c r="AA41" s="25"/>
      <c r="AB41" s="120">
        <f aca="true" t="shared" si="4" ref="AB41">IF(H41="",0,IF(I41="",0,I41-H41))</f>
        <v>0</v>
      </c>
    </row>
    <row r="42" spans="1:28" ht="18" customHeight="1" thickBot="1">
      <c r="A42" s="65"/>
      <c r="B42" s="134"/>
      <c r="C42" s="22"/>
      <c r="D42" s="135"/>
      <c r="E42" s="136"/>
      <c r="F42" s="135"/>
      <c r="G42" s="137"/>
      <c r="H42" s="138"/>
      <c r="I42" s="150"/>
      <c r="J42" s="151"/>
      <c r="K42" s="139" t="s">
        <v>43</v>
      </c>
      <c r="L42" s="152"/>
      <c r="M42" s="153"/>
      <c r="N42" s="140"/>
      <c r="O42" s="31"/>
      <c r="P42" s="154"/>
      <c r="Q42" s="155"/>
      <c r="R42" s="155"/>
      <c r="S42" s="155"/>
      <c r="T42" s="155"/>
      <c r="U42" s="155"/>
      <c r="V42" s="155"/>
      <c r="W42" s="155"/>
      <c r="X42" s="155"/>
      <c r="Y42" s="156"/>
      <c r="Z42" s="24"/>
      <c r="AA42" s="25"/>
      <c r="AB42" s="120">
        <f aca="true" t="shared" si="5" ref="AB42">IF(H42="",0,IF(I42="",0,I42-H42))</f>
        <v>0</v>
      </c>
    </row>
    <row r="43" spans="1:28" ht="18" customHeight="1" thickBot="1">
      <c r="A43" s="65"/>
      <c r="B43" s="134"/>
      <c r="C43" s="22"/>
      <c r="D43" s="135"/>
      <c r="E43" s="136"/>
      <c r="F43" s="135"/>
      <c r="G43" s="137"/>
      <c r="H43" s="138"/>
      <c r="I43" s="150"/>
      <c r="J43" s="151"/>
      <c r="K43" s="139" t="s">
        <v>43</v>
      </c>
      <c r="L43" s="152"/>
      <c r="M43" s="153"/>
      <c r="N43" s="140"/>
      <c r="O43" s="31"/>
      <c r="P43" s="154"/>
      <c r="Q43" s="155"/>
      <c r="R43" s="155"/>
      <c r="S43" s="155"/>
      <c r="T43" s="155"/>
      <c r="U43" s="155"/>
      <c r="V43" s="155"/>
      <c r="W43" s="155"/>
      <c r="X43" s="155"/>
      <c r="Y43" s="156"/>
      <c r="Z43" s="24"/>
      <c r="AA43" s="25"/>
      <c r="AB43" s="120">
        <f aca="true" t="shared" si="6" ref="AB43">IF(H43="",0,IF(I43="",0,I43-H43))</f>
        <v>0</v>
      </c>
    </row>
    <row r="44" spans="1:28" ht="18" customHeight="1" thickBot="1">
      <c r="A44" s="65"/>
      <c r="B44" s="134"/>
      <c r="C44" s="22"/>
      <c r="D44" s="135"/>
      <c r="E44" s="136"/>
      <c r="F44" s="135"/>
      <c r="G44" s="137"/>
      <c r="H44" s="138"/>
      <c r="I44" s="150"/>
      <c r="J44" s="151"/>
      <c r="K44" s="139" t="s">
        <v>43</v>
      </c>
      <c r="L44" s="152"/>
      <c r="M44" s="153"/>
      <c r="N44" s="140"/>
      <c r="O44" s="31"/>
      <c r="P44" s="154"/>
      <c r="Q44" s="155"/>
      <c r="R44" s="155"/>
      <c r="S44" s="155"/>
      <c r="T44" s="155"/>
      <c r="U44" s="155"/>
      <c r="V44" s="155"/>
      <c r="W44" s="155"/>
      <c r="X44" s="155"/>
      <c r="Y44" s="156"/>
      <c r="Z44" s="24"/>
      <c r="AA44" s="25"/>
      <c r="AB44" s="120">
        <f aca="true" t="shared" si="7" ref="AB44">IF(H44="",0,IF(I44="",0,I44-H44))</f>
        <v>0</v>
      </c>
    </row>
    <row r="45" spans="1:28" ht="18" customHeight="1" thickBot="1">
      <c r="A45" s="65"/>
      <c r="B45" s="134"/>
      <c r="C45" s="22"/>
      <c r="D45" s="135"/>
      <c r="E45" s="136"/>
      <c r="F45" s="135"/>
      <c r="G45" s="137"/>
      <c r="H45" s="138"/>
      <c r="I45" s="150"/>
      <c r="J45" s="151"/>
      <c r="K45" s="139" t="s">
        <v>43</v>
      </c>
      <c r="L45" s="152"/>
      <c r="M45" s="153"/>
      <c r="N45" s="140"/>
      <c r="O45" s="31"/>
      <c r="P45" s="154"/>
      <c r="Q45" s="155"/>
      <c r="R45" s="155"/>
      <c r="S45" s="155"/>
      <c r="T45" s="155"/>
      <c r="U45" s="155"/>
      <c r="V45" s="155"/>
      <c r="W45" s="155"/>
      <c r="X45" s="155"/>
      <c r="Y45" s="156"/>
      <c r="Z45" s="24"/>
      <c r="AA45" s="25"/>
      <c r="AB45" s="120">
        <f aca="true" t="shared" si="8" ref="AB45">IF(H45="",0,IF(I45="",0,I45-H45))</f>
        <v>0</v>
      </c>
    </row>
    <row r="46" spans="1:28" ht="18" customHeight="1" thickBot="1">
      <c r="A46" s="65"/>
      <c r="B46" s="134"/>
      <c r="C46" s="22"/>
      <c r="D46" s="135"/>
      <c r="E46" s="136"/>
      <c r="F46" s="135"/>
      <c r="G46" s="137"/>
      <c r="H46" s="138"/>
      <c r="I46" s="150"/>
      <c r="J46" s="151"/>
      <c r="K46" s="139" t="s">
        <v>43</v>
      </c>
      <c r="L46" s="152"/>
      <c r="M46" s="153"/>
      <c r="N46" s="140"/>
      <c r="O46" s="31"/>
      <c r="P46" s="154"/>
      <c r="Q46" s="155"/>
      <c r="R46" s="155"/>
      <c r="S46" s="155"/>
      <c r="T46" s="155"/>
      <c r="U46" s="155"/>
      <c r="V46" s="155"/>
      <c r="W46" s="155"/>
      <c r="X46" s="155"/>
      <c r="Y46" s="156"/>
      <c r="Z46" s="24"/>
      <c r="AA46" s="25"/>
      <c r="AB46" s="120">
        <f aca="true" t="shared" si="9" ref="AB46">IF(H46="",0,IF(I46="",0,I46-H46))</f>
        <v>0</v>
      </c>
    </row>
    <row r="47" spans="1:28" ht="18" customHeight="1" thickBot="1">
      <c r="A47" s="65"/>
      <c r="B47" s="134"/>
      <c r="C47" s="22"/>
      <c r="D47" s="135"/>
      <c r="E47" s="136"/>
      <c r="F47" s="135"/>
      <c r="G47" s="137"/>
      <c r="H47" s="138"/>
      <c r="I47" s="150"/>
      <c r="J47" s="151"/>
      <c r="K47" s="139" t="s">
        <v>43</v>
      </c>
      <c r="L47" s="152"/>
      <c r="M47" s="153"/>
      <c r="N47" s="140"/>
      <c r="O47" s="31"/>
      <c r="P47" s="154"/>
      <c r="Q47" s="155"/>
      <c r="R47" s="155"/>
      <c r="S47" s="155"/>
      <c r="T47" s="155"/>
      <c r="U47" s="155"/>
      <c r="V47" s="155"/>
      <c r="W47" s="155"/>
      <c r="X47" s="155"/>
      <c r="Y47" s="156"/>
      <c r="Z47" s="24"/>
      <c r="AA47" s="25"/>
      <c r="AB47" s="120">
        <f aca="true" t="shared" si="10" ref="AB47">IF(H47="",0,IF(I47="",0,I47-H47))</f>
        <v>0</v>
      </c>
    </row>
    <row r="48" spans="1:28" ht="18" customHeight="1" thickBot="1">
      <c r="A48" s="65"/>
      <c r="B48" s="134"/>
      <c r="C48" s="22"/>
      <c r="D48" s="135"/>
      <c r="E48" s="136"/>
      <c r="F48" s="135"/>
      <c r="G48" s="137"/>
      <c r="H48" s="138"/>
      <c r="I48" s="150"/>
      <c r="J48" s="151"/>
      <c r="K48" s="139" t="s">
        <v>43</v>
      </c>
      <c r="L48" s="152"/>
      <c r="M48" s="153"/>
      <c r="N48" s="140"/>
      <c r="O48" s="31"/>
      <c r="P48" s="154"/>
      <c r="Q48" s="155"/>
      <c r="R48" s="155"/>
      <c r="S48" s="155"/>
      <c r="T48" s="155"/>
      <c r="U48" s="155"/>
      <c r="V48" s="155"/>
      <c r="W48" s="155"/>
      <c r="X48" s="155"/>
      <c r="Y48" s="156"/>
      <c r="Z48" s="24"/>
      <c r="AA48" s="25"/>
      <c r="AB48" s="120">
        <f aca="true" t="shared" si="11" ref="AB48">IF(H48="",0,IF(I48="",0,I48-H48))</f>
        <v>0</v>
      </c>
    </row>
    <row r="49" spans="1:28" ht="18" customHeight="1" thickBot="1">
      <c r="A49" s="65"/>
      <c r="B49" s="134"/>
      <c r="C49" s="22"/>
      <c r="D49" s="135"/>
      <c r="E49" s="136"/>
      <c r="F49" s="135"/>
      <c r="G49" s="137"/>
      <c r="H49" s="138"/>
      <c r="I49" s="150"/>
      <c r="J49" s="151"/>
      <c r="K49" s="139" t="s">
        <v>43</v>
      </c>
      <c r="L49" s="152"/>
      <c r="M49" s="153"/>
      <c r="N49" s="140"/>
      <c r="O49" s="31"/>
      <c r="P49" s="154"/>
      <c r="Q49" s="155"/>
      <c r="R49" s="155"/>
      <c r="S49" s="155"/>
      <c r="T49" s="155"/>
      <c r="U49" s="155"/>
      <c r="V49" s="155"/>
      <c r="W49" s="155"/>
      <c r="X49" s="155"/>
      <c r="Y49" s="156"/>
      <c r="Z49" s="24"/>
      <c r="AA49" s="25"/>
      <c r="AB49" s="120">
        <f aca="true" t="shared" si="12" ref="AB49">IF(H49="",0,IF(I49="",0,I49-H49))</f>
        <v>0</v>
      </c>
    </row>
    <row r="50" spans="1:28" ht="18" customHeight="1" thickBot="1">
      <c r="A50" s="65"/>
      <c r="B50" s="134"/>
      <c r="C50" s="22"/>
      <c r="D50" s="135"/>
      <c r="E50" s="136"/>
      <c r="F50" s="135"/>
      <c r="G50" s="137"/>
      <c r="H50" s="138"/>
      <c r="I50" s="150"/>
      <c r="J50" s="151"/>
      <c r="K50" s="139" t="s">
        <v>43</v>
      </c>
      <c r="L50" s="152"/>
      <c r="M50" s="153"/>
      <c r="N50" s="140"/>
      <c r="O50" s="31"/>
      <c r="P50" s="154"/>
      <c r="Q50" s="155"/>
      <c r="R50" s="155"/>
      <c r="S50" s="155"/>
      <c r="T50" s="155"/>
      <c r="U50" s="155"/>
      <c r="V50" s="155"/>
      <c r="W50" s="155"/>
      <c r="X50" s="155"/>
      <c r="Y50" s="156"/>
      <c r="Z50" s="24"/>
      <c r="AA50" s="25"/>
      <c r="AB50" s="120">
        <f aca="true" t="shared" si="13" ref="AB50">IF(H50="",0,IF(I50="",0,I50-H50))</f>
        <v>0</v>
      </c>
    </row>
    <row r="51" spans="1:28" ht="18" customHeight="1" thickBot="1">
      <c r="A51" s="65"/>
      <c r="B51" s="134"/>
      <c r="C51" s="22"/>
      <c r="D51" s="135"/>
      <c r="E51" s="136"/>
      <c r="F51" s="135"/>
      <c r="G51" s="137"/>
      <c r="H51" s="138"/>
      <c r="I51" s="150"/>
      <c r="J51" s="151"/>
      <c r="K51" s="139" t="s">
        <v>43</v>
      </c>
      <c r="L51" s="152"/>
      <c r="M51" s="153"/>
      <c r="N51" s="140"/>
      <c r="O51" s="31"/>
      <c r="P51" s="154"/>
      <c r="Q51" s="155"/>
      <c r="R51" s="155"/>
      <c r="S51" s="155"/>
      <c r="T51" s="155"/>
      <c r="U51" s="155"/>
      <c r="V51" s="155"/>
      <c r="W51" s="155"/>
      <c r="X51" s="155"/>
      <c r="Y51" s="156"/>
      <c r="Z51" s="24"/>
      <c r="AA51" s="25"/>
      <c r="AB51" s="120">
        <f aca="true" t="shared" si="14" ref="AB51">IF(H51="",0,IF(I51="",0,I51-H51))</f>
        <v>0</v>
      </c>
    </row>
    <row r="52" spans="1:28" ht="18" customHeight="1" thickBot="1">
      <c r="A52" s="65"/>
      <c r="B52" s="134"/>
      <c r="C52" s="22"/>
      <c r="D52" s="135"/>
      <c r="E52" s="136"/>
      <c r="F52" s="135"/>
      <c r="G52" s="137"/>
      <c r="H52" s="138"/>
      <c r="I52" s="150"/>
      <c r="J52" s="151"/>
      <c r="K52" s="139" t="s">
        <v>43</v>
      </c>
      <c r="L52" s="152"/>
      <c r="M52" s="153"/>
      <c r="N52" s="140"/>
      <c r="O52" s="31"/>
      <c r="P52" s="154"/>
      <c r="Q52" s="155"/>
      <c r="R52" s="155"/>
      <c r="S52" s="155"/>
      <c r="T52" s="155"/>
      <c r="U52" s="155"/>
      <c r="V52" s="155"/>
      <c r="W52" s="155"/>
      <c r="X52" s="155"/>
      <c r="Y52" s="156"/>
      <c r="Z52" s="24"/>
      <c r="AA52" s="25"/>
      <c r="AB52" s="120">
        <f aca="true" t="shared" si="15" ref="AB52">IF(H52="",0,IF(I52="",0,I52-H52))</f>
        <v>0</v>
      </c>
    </row>
    <row r="53" spans="1:28" ht="18" customHeight="1" thickBot="1">
      <c r="A53" s="65"/>
      <c r="B53" s="134"/>
      <c r="C53" s="22"/>
      <c r="D53" s="135"/>
      <c r="E53" s="136"/>
      <c r="F53" s="135"/>
      <c r="G53" s="137"/>
      <c r="H53" s="138"/>
      <c r="I53" s="150"/>
      <c r="J53" s="151"/>
      <c r="K53" s="139" t="s">
        <v>43</v>
      </c>
      <c r="L53" s="152"/>
      <c r="M53" s="153"/>
      <c r="N53" s="140"/>
      <c r="O53" s="31"/>
      <c r="P53" s="154"/>
      <c r="Q53" s="155"/>
      <c r="R53" s="155"/>
      <c r="S53" s="155"/>
      <c r="T53" s="155"/>
      <c r="U53" s="155"/>
      <c r="V53" s="155"/>
      <c r="W53" s="155"/>
      <c r="X53" s="155"/>
      <c r="Y53" s="156"/>
      <c r="Z53" s="24"/>
      <c r="AA53" s="25"/>
      <c r="AB53" s="120">
        <f aca="true" t="shared" si="16" ref="AB53">IF(H53="",0,IF(I53="",0,I53-H53))</f>
        <v>0</v>
      </c>
    </row>
    <row r="54" spans="1:28" ht="18" customHeight="1" thickBot="1">
      <c r="A54" s="65"/>
      <c r="B54" s="134"/>
      <c r="C54" s="22"/>
      <c r="D54" s="135"/>
      <c r="E54" s="136"/>
      <c r="F54" s="135"/>
      <c r="G54" s="137"/>
      <c r="H54" s="138"/>
      <c r="I54" s="150"/>
      <c r="J54" s="151"/>
      <c r="K54" s="139" t="s">
        <v>43</v>
      </c>
      <c r="L54" s="152"/>
      <c r="M54" s="153"/>
      <c r="N54" s="140"/>
      <c r="O54" s="31"/>
      <c r="P54" s="154"/>
      <c r="Q54" s="155"/>
      <c r="R54" s="155"/>
      <c r="S54" s="155"/>
      <c r="T54" s="155"/>
      <c r="U54" s="155"/>
      <c r="V54" s="155"/>
      <c r="W54" s="155"/>
      <c r="X54" s="155"/>
      <c r="Y54" s="156"/>
      <c r="Z54" s="24"/>
      <c r="AA54" s="25"/>
      <c r="AB54" s="120">
        <f aca="true" t="shared" si="17" ref="AB54">IF(H54="",0,IF(I54="",0,I54-H54))</f>
        <v>0</v>
      </c>
    </row>
    <row r="55" spans="1:28" ht="18" customHeight="1" thickBot="1">
      <c r="A55" s="65"/>
      <c r="B55" s="134"/>
      <c r="C55" s="22"/>
      <c r="D55" s="135"/>
      <c r="E55" s="136"/>
      <c r="F55" s="135"/>
      <c r="G55" s="137"/>
      <c r="H55" s="138"/>
      <c r="I55" s="150"/>
      <c r="J55" s="151"/>
      <c r="K55" s="139" t="s">
        <v>43</v>
      </c>
      <c r="L55" s="152"/>
      <c r="M55" s="153"/>
      <c r="N55" s="140"/>
      <c r="O55" s="31"/>
      <c r="P55" s="154"/>
      <c r="Q55" s="155"/>
      <c r="R55" s="155"/>
      <c r="S55" s="155"/>
      <c r="T55" s="155"/>
      <c r="U55" s="155"/>
      <c r="V55" s="155"/>
      <c r="W55" s="155"/>
      <c r="X55" s="155"/>
      <c r="Y55" s="156"/>
      <c r="Z55" s="24"/>
      <c r="AA55" s="25"/>
      <c r="AB55" s="120">
        <f aca="true" t="shared" si="18" ref="AB55">IF(H55="",0,IF(I55="",0,I55-H55))</f>
        <v>0</v>
      </c>
    </row>
    <row r="56" spans="1:28" ht="18" customHeight="1" thickBot="1">
      <c r="A56" s="65"/>
      <c r="B56" s="134"/>
      <c r="C56" s="22"/>
      <c r="D56" s="135"/>
      <c r="E56" s="136"/>
      <c r="F56" s="135"/>
      <c r="G56" s="137"/>
      <c r="H56" s="138"/>
      <c r="I56" s="150"/>
      <c r="J56" s="151"/>
      <c r="K56" s="139" t="s">
        <v>43</v>
      </c>
      <c r="L56" s="152"/>
      <c r="M56" s="153"/>
      <c r="N56" s="140"/>
      <c r="O56" s="31"/>
      <c r="P56" s="154"/>
      <c r="Q56" s="155"/>
      <c r="R56" s="155"/>
      <c r="S56" s="155"/>
      <c r="T56" s="155"/>
      <c r="U56" s="155"/>
      <c r="V56" s="155"/>
      <c r="W56" s="155"/>
      <c r="X56" s="155"/>
      <c r="Y56" s="156"/>
      <c r="Z56" s="24"/>
      <c r="AA56" s="25"/>
      <c r="AB56" s="120">
        <f aca="true" t="shared" si="19" ref="AB56">IF(H56="",0,IF(I56="",0,I56-H56))</f>
        <v>0</v>
      </c>
    </row>
    <row r="57" spans="1:28" ht="18" customHeight="1" thickBot="1">
      <c r="A57" s="65"/>
      <c r="B57" s="134"/>
      <c r="C57" s="22"/>
      <c r="D57" s="135"/>
      <c r="E57" s="136"/>
      <c r="F57" s="135"/>
      <c r="G57" s="137"/>
      <c r="H57" s="138"/>
      <c r="I57" s="150"/>
      <c r="J57" s="151"/>
      <c r="K57" s="139" t="s">
        <v>43</v>
      </c>
      <c r="L57" s="152"/>
      <c r="M57" s="153"/>
      <c r="N57" s="140"/>
      <c r="O57" s="31"/>
      <c r="P57" s="154"/>
      <c r="Q57" s="155"/>
      <c r="R57" s="155"/>
      <c r="S57" s="155"/>
      <c r="T57" s="155"/>
      <c r="U57" s="155"/>
      <c r="V57" s="155"/>
      <c r="W57" s="155"/>
      <c r="X57" s="155"/>
      <c r="Y57" s="156"/>
      <c r="Z57" s="24"/>
      <c r="AA57" s="25"/>
      <c r="AB57" s="120">
        <f aca="true" t="shared" si="20" ref="AB57">IF(H57="",0,IF(I57="",0,I57-H57))</f>
        <v>0</v>
      </c>
    </row>
    <row r="58" spans="1:28" ht="18" customHeight="1" thickBot="1">
      <c r="A58" s="65"/>
      <c r="B58" s="134"/>
      <c r="C58" s="22"/>
      <c r="D58" s="135"/>
      <c r="E58" s="136"/>
      <c r="F58" s="135"/>
      <c r="G58" s="137"/>
      <c r="H58" s="138"/>
      <c r="I58" s="150"/>
      <c r="J58" s="151"/>
      <c r="K58" s="139" t="s">
        <v>43</v>
      </c>
      <c r="L58" s="152"/>
      <c r="M58" s="153"/>
      <c r="N58" s="140"/>
      <c r="O58" s="31"/>
      <c r="P58" s="154"/>
      <c r="Q58" s="155"/>
      <c r="R58" s="155"/>
      <c r="S58" s="155"/>
      <c r="T58" s="155"/>
      <c r="U58" s="155"/>
      <c r="V58" s="155"/>
      <c r="W58" s="155"/>
      <c r="X58" s="155"/>
      <c r="Y58" s="156"/>
      <c r="Z58" s="24"/>
      <c r="AA58" s="25"/>
      <c r="AB58" s="120">
        <f aca="true" t="shared" si="21" ref="AB58">IF(H58="",0,IF(I58="",0,I58-H58))</f>
        <v>0</v>
      </c>
    </row>
    <row r="59" spans="1:28" ht="18" customHeight="1" thickBot="1">
      <c r="A59" s="65"/>
      <c r="B59" s="134"/>
      <c r="C59" s="22"/>
      <c r="D59" s="135"/>
      <c r="E59" s="136"/>
      <c r="F59" s="135"/>
      <c r="G59" s="137"/>
      <c r="H59" s="138"/>
      <c r="I59" s="150"/>
      <c r="J59" s="151"/>
      <c r="K59" s="139" t="s">
        <v>43</v>
      </c>
      <c r="L59" s="152"/>
      <c r="M59" s="153"/>
      <c r="N59" s="140"/>
      <c r="O59" s="31"/>
      <c r="P59" s="154"/>
      <c r="Q59" s="155"/>
      <c r="R59" s="155"/>
      <c r="S59" s="155"/>
      <c r="T59" s="155"/>
      <c r="U59" s="155"/>
      <c r="V59" s="155"/>
      <c r="W59" s="155"/>
      <c r="X59" s="155"/>
      <c r="Y59" s="156"/>
      <c r="Z59" s="24"/>
      <c r="AA59" s="25"/>
      <c r="AB59" s="120">
        <f aca="true" t="shared" si="22" ref="AB59">IF(H59="",0,IF(I59="",0,I59-H59))</f>
        <v>0</v>
      </c>
    </row>
    <row r="60" spans="1:28" ht="18" customHeight="1" thickBot="1">
      <c r="A60" s="101"/>
      <c r="B60" s="113"/>
      <c r="C60" s="103"/>
      <c r="D60" s="114"/>
      <c r="E60" s="115"/>
      <c r="F60" s="114"/>
      <c r="G60" s="116"/>
      <c r="H60" s="117"/>
      <c r="I60" s="143"/>
      <c r="J60" s="144"/>
      <c r="K60" s="118" t="s">
        <v>43</v>
      </c>
      <c r="L60" s="145"/>
      <c r="M60" s="146"/>
      <c r="N60" s="119"/>
      <c r="O60" s="104"/>
      <c r="P60" s="147"/>
      <c r="Q60" s="148"/>
      <c r="R60" s="148"/>
      <c r="S60" s="148"/>
      <c r="T60" s="148"/>
      <c r="U60" s="148"/>
      <c r="V60" s="148"/>
      <c r="W60" s="148"/>
      <c r="X60" s="148"/>
      <c r="Y60" s="149"/>
      <c r="Z60" s="105"/>
      <c r="AA60" s="106"/>
      <c r="AB60" s="120">
        <f aca="true" t="shared" si="23" ref="AB60">IF(H60="",0,IF(I60="",0,I60-H60))</f>
        <v>0</v>
      </c>
    </row>
    <row r="61" spans="1:28" ht="18" customHeight="1" thickBot="1">
      <c r="A61" s="121"/>
      <c r="B61" s="122"/>
      <c r="C61" s="123"/>
      <c r="D61" s="124"/>
      <c r="E61" s="125"/>
      <c r="F61" s="124"/>
      <c r="G61" s="126"/>
      <c r="H61" s="127"/>
      <c r="I61" s="331"/>
      <c r="J61" s="332"/>
      <c r="K61" s="128" t="s">
        <v>43</v>
      </c>
      <c r="L61" s="333"/>
      <c r="M61" s="334"/>
      <c r="N61" s="129"/>
      <c r="O61" s="130"/>
      <c r="P61" s="335"/>
      <c r="Q61" s="336"/>
      <c r="R61" s="336"/>
      <c r="S61" s="336"/>
      <c r="T61" s="336"/>
      <c r="U61" s="336"/>
      <c r="V61" s="336"/>
      <c r="W61" s="336"/>
      <c r="X61" s="336"/>
      <c r="Y61" s="337"/>
      <c r="Z61" s="131"/>
      <c r="AA61" s="132"/>
      <c r="AB61" s="120">
        <f aca="true" t="shared" si="24" ref="AB61">IF(H61="",0,IF(I61="",0,I61-H61))</f>
        <v>0</v>
      </c>
    </row>
  </sheetData>
  <sheetProtection password="CB63" sheet="1" objects="1" scenarios="1" formatCells="0" insertHyperlinks="0"/>
  <mergeCells count="242">
    <mergeCell ref="I61:J61"/>
    <mergeCell ref="L61:M61"/>
    <mergeCell ref="P61:Y61"/>
    <mergeCell ref="I58:J58"/>
    <mergeCell ref="L58:M58"/>
    <mergeCell ref="P58:Y58"/>
    <mergeCell ref="I59:J59"/>
    <mergeCell ref="L59:M59"/>
    <mergeCell ref="P59:Y59"/>
    <mergeCell ref="I60:J60"/>
    <mergeCell ref="L60:M60"/>
    <mergeCell ref="P60:Y60"/>
    <mergeCell ref="I55:J55"/>
    <mergeCell ref="L55:M55"/>
    <mergeCell ref="P55:Y55"/>
    <mergeCell ref="I56:J56"/>
    <mergeCell ref="L56:M56"/>
    <mergeCell ref="P56:Y56"/>
    <mergeCell ref="I57:J57"/>
    <mergeCell ref="L57:M57"/>
    <mergeCell ref="P57:Y57"/>
    <mergeCell ref="I52:J52"/>
    <mergeCell ref="L52:M52"/>
    <mergeCell ref="P52:Y52"/>
    <mergeCell ref="I53:J53"/>
    <mergeCell ref="L53:M53"/>
    <mergeCell ref="P53:Y53"/>
    <mergeCell ref="I54:J54"/>
    <mergeCell ref="L54:M54"/>
    <mergeCell ref="P54:Y54"/>
    <mergeCell ref="I49:J49"/>
    <mergeCell ref="L49:M49"/>
    <mergeCell ref="P49:Y49"/>
    <mergeCell ref="I50:J50"/>
    <mergeCell ref="L50:M50"/>
    <mergeCell ref="P50:Y50"/>
    <mergeCell ref="I51:J51"/>
    <mergeCell ref="L51:M51"/>
    <mergeCell ref="P51:Y51"/>
    <mergeCell ref="I46:J46"/>
    <mergeCell ref="L46:M46"/>
    <mergeCell ref="P46:Y46"/>
    <mergeCell ref="I47:J47"/>
    <mergeCell ref="L47:M47"/>
    <mergeCell ref="P47:Y47"/>
    <mergeCell ref="I48:J48"/>
    <mergeCell ref="L48:M48"/>
    <mergeCell ref="P48:Y48"/>
    <mergeCell ref="I43:J43"/>
    <mergeCell ref="L43:M43"/>
    <mergeCell ref="P43:Y43"/>
    <mergeCell ref="I44:J44"/>
    <mergeCell ref="L44:M44"/>
    <mergeCell ref="P44:Y44"/>
    <mergeCell ref="I45:J45"/>
    <mergeCell ref="L45:M45"/>
    <mergeCell ref="P45:Y45"/>
    <mergeCell ref="I40:J40"/>
    <mergeCell ref="L40:M40"/>
    <mergeCell ref="P40:Y40"/>
    <mergeCell ref="I41:J41"/>
    <mergeCell ref="L41:M41"/>
    <mergeCell ref="P41:Y41"/>
    <mergeCell ref="I42:J42"/>
    <mergeCell ref="L42:M42"/>
    <mergeCell ref="P42:Y42"/>
    <mergeCell ref="D16:E16"/>
    <mergeCell ref="P16:Y17"/>
    <mergeCell ref="I31:J31"/>
    <mergeCell ref="L31:M31"/>
    <mergeCell ref="F16:G16"/>
    <mergeCell ref="B16:C16"/>
    <mergeCell ref="X7:AA7"/>
    <mergeCell ref="U6:V6"/>
    <mergeCell ref="P6:R6"/>
    <mergeCell ref="P7:R7"/>
    <mergeCell ref="S6:T6"/>
    <mergeCell ref="F10:G10"/>
    <mergeCell ref="F11:G11"/>
    <mergeCell ref="X9:AA9"/>
    <mergeCell ref="P18:Y18"/>
    <mergeCell ref="P11:R11"/>
    <mergeCell ref="S9:T9"/>
    <mergeCell ref="C6:H6"/>
    <mergeCell ref="C7:H7"/>
    <mergeCell ref="K8:L8"/>
    <mergeCell ref="K9:L9"/>
    <mergeCell ref="I30:J30"/>
    <mergeCell ref="L27:M27"/>
    <mergeCell ref="L21:M21"/>
    <mergeCell ref="W1:X1"/>
    <mergeCell ref="W2:X2"/>
    <mergeCell ref="W3:X3"/>
    <mergeCell ref="W4:X4"/>
    <mergeCell ref="W5:X5"/>
    <mergeCell ref="Y1:AA2"/>
    <mergeCell ref="Y3:AA4"/>
    <mergeCell ref="Y5:AA5"/>
    <mergeCell ref="X6:AA6"/>
    <mergeCell ref="L2:M2"/>
    <mergeCell ref="L3:M3"/>
    <mergeCell ref="L4:M4"/>
    <mergeCell ref="L5:M5"/>
    <mergeCell ref="L13:O13"/>
    <mergeCell ref="J2:K2"/>
    <mergeCell ref="I7:J7"/>
    <mergeCell ref="K6:L6"/>
    <mergeCell ref="K7:L7"/>
    <mergeCell ref="M6:N6"/>
    <mergeCell ref="I8:J8"/>
    <mergeCell ref="O1:S1"/>
    <mergeCell ref="P3:Q3"/>
    <mergeCell ref="R3:S3"/>
    <mergeCell ref="P4:Q4"/>
    <mergeCell ref="R4:S4"/>
    <mergeCell ref="S7:T7"/>
    <mergeCell ref="P2:Q2"/>
    <mergeCell ref="R2:S2"/>
    <mergeCell ref="P8:R8"/>
    <mergeCell ref="P5:Q5"/>
    <mergeCell ref="R5:S5"/>
    <mergeCell ref="D1:G1"/>
    <mergeCell ref="F15:G15"/>
    <mergeCell ref="I11:J11"/>
    <mergeCell ref="F14:G14"/>
    <mergeCell ref="I6:J6"/>
    <mergeCell ref="J1:N1"/>
    <mergeCell ref="J3:K3"/>
    <mergeCell ref="J4:K4"/>
    <mergeCell ref="J5:K5"/>
    <mergeCell ref="B15:E15"/>
    <mergeCell ref="A11:E11"/>
    <mergeCell ref="A10:E10"/>
    <mergeCell ref="A13:C13"/>
    <mergeCell ref="D13:G13"/>
    <mergeCell ref="A12:C12"/>
    <mergeCell ref="A9:B9"/>
    <mergeCell ref="A8:B8"/>
    <mergeCell ref="C9:D9"/>
    <mergeCell ref="D12:G12"/>
    <mergeCell ref="C8:D8"/>
    <mergeCell ref="B14:E14"/>
    <mergeCell ref="M7:N7"/>
    <mergeCell ref="A6:B6"/>
    <mergeCell ref="A7:B7"/>
    <mergeCell ref="L28:M28"/>
    <mergeCell ref="P9:R9"/>
    <mergeCell ref="K14:N14"/>
    <mergeCell ref="O14:R14"/>
    <mergeCell ref="H13:K13"/>
    <mergeCell ref="I24:J24"/>
    <mergeCell ref="I25:J25"/>
    <mergeCell ref="I10:J10"/>
    <mergeCell ref="I14:J14"/>
    <mergeCell ref="I15:J15"/>
    <mergeCell ref="H16:J16"/>
    <mergeCell ref="L19:M19"/>
    <mergeCell ref="L10:M10"/>
    <mergeCell ref="I9:J9"/>
    <mergeCell ref="M9:O9"/>
    <mergeCell ref="I19:J19"/>
    <mergeCell ref="I17:J17"/>
    <mergeCell ref="L20:M20"/>
    <mergeCell ref="L12:O12"/>
    <mergeCell ref="L18:M18"/>
    <mergeCell ref="P10:R10"/>
    <mergeCell ref="O15:R15"/>
    <mergeCell ref="P26:Y26"/>
    <mergeCell ref="L25:M25"/>
    <mergeCell ref="L26:M26"/>
    <mergeCell ref="AB16:AB17"/>
    <mergeCell ref="AB9:AD9"/>
    <mergeCell ref="U10:V10"/>
    <mergeCell ref="X11:AA11"/>
    <mergeCell ref="W15:Y15"/>
    <mergeCell ref="S14:V14"/>
    <mergeCell ref="S15:V15"/>
    <mergeCell ref="S8:T8"/>
    <mergeCell ref="U8:V8"/>
    <mergeCell ref="W14:Y14"/>
    <mergeCell ref="X8:AA8"/>
    <mergeCell ref="M8:O8"/>
    <mergeCell ref="P19:Y19"/>
    <mergeCell ref="P20:Y20"/>
    <mergeCell ref="P21:Y21"/>
    <mergeCell ref="P22:Y22"/>
    <mergeCell ref="L30:M30"/>
    <mergeCell ref="I28:J28"/>
    <mergeCell ref="I29:J29"/>
    <mergeCell ref="L29:M29"/>
    <mergeCell ref="L23:M23"/>
    <mergeCell ref="Z14:AA14"/>
    <mergeCell ref="X10:AA10"/>
    <mergeCell ref="P12:AA12"/>
    <mergeCell ref="P13:AA13"/>
    <mergeCell ref="Z15:AA15"/>
    <mergeCell ref="L17:M17"/>
    <mergeCell ref="K15:N15"/>
    <mergeCell ref="L16:M16"/>
    <mergeCell ref="I21:J21"/>
    <mergeCell ref="I22:J22"/>
    <mergeCell ref="I26:J26"/>
    <mergeCell ref="I27:J27"/>
    <mergeCell ref="H12:K12"/>
    <mergeCell ref="L11:M11"/>
    <mergeCell ref="I18:J18"/>
    <mergeCell ref="I20:J20"/>
    <mergeCell ref="I23:J23"/>
    <mergeCell ref="L22:M22"/>
    <mergeCell ref="L24:M24"/>
    <mergeCell ref="P30:Y30"/>
    <mergeCell ref="P36:Y36"/>
    <mergeCell ref="P23:Y23"/>
    <mergeCell ref="P24:Y24"/>
    <mergeCell ref="P25:Y25"/>
    <mergeCell ref="P34:Y34"/>
    <mergeCell ref="P27:Y27"/>
    <mergeCell ref="P28:Y28"/>
    <mergeCell ref="P29:Y29"/>
    <mergeCell ref="P31:Y31"/>
    <mergeCell ref="P32:Y32"/>
    <mergeCell ref="I39:J39"/>
    <mergeCell ref="L39:M39"/>
    <mergeCell ref="P39:Y39"/>
    <mergeCell ref="I32:J32"/>
    <mergeCell ref="L32:M32"/>
    <mergeCell ref="I36:J36"/>
    <mergeCell ref="L36:M36"/>
    <mergeCell ref="I37:J37"/>
    <mergeCell ref="L37:M37"/>
    <mergeCell ref="I34:J34"/>
    <mergeCell ref="L34:M34"/>
    <mergeCell ref="I35:J35"/>
    <mergeCell ref="L35:M35"/>
    <mergeCell ref="I33:J33"/>
    <mergeCell ref="L33:M33"/>
    <mergeCell ref="P33:Y33"/>
    <mergeCell ref="I38:J38"/>
    <mergeCell ref="L38:M38"/>
    <mergeCell ref="P38:Y38"/>
    <mergeCell ref="P37:Y37"/>
    <mergeCell ref="P35:Y35"/>
  </mergeCells>
  <conditionalFormatting sqref="O18:P18 K18:K37 L19:L37">
    <cfRule type="cellIs" priority="139" dxfId="1" operator="equal" stopIfTrue="1">
      <formula>0</formula>
    </cfRule>
  </conditionalFormatting>
  <conditionalFormatting sqref="C18:D18 C19:C37">
    <cfRule type="cellIs" priority="140" dxfId="0" operator="equal" stopIfTrue="1">
      <formula>0</formula>
    </cfRule>
    <cfRule type="cellIs" priority="141" operator="notEqual" stopIfTrue="1">
      <formula>0</formula>
    </cfRule>
  </conditionalFormatting>
  <conditionalFormatting sqref="K38:L38">
    <cfRule type="cellIs" priority="70" dxfId="1" operator="equal" stopIfTrue="1">
      <formula>0</formula>
    </cfRule>
  </conditionalFormatting>
  <conditionalFormatting sqref="C38">
    <cfRule type="cellIs" priority="71" dxfId="0" operator="equal" stopIfTrue="1">
      <formula>0</formula>
    </cfRule>
    <cfRule type="cellIs" priority="72" operator="notEqual" stopIfTrue="1">
      <formula>0</formula>
    </cfRule>
  </conditionalFormatting>
  <conditionalFormatting sqref="K39:L39">
    <cfRule type="cellIs" priority="67" dxfId="1" operator="equal" stopIfTrue="1">
      <formula>0</formula>
    </cfRule>
  </conditionalFormatting>
  <conditionalFormatting sqref="C39">
    <cfRule type="cellIs" priority="68" dxfId="0" operator="equal" stopIfTrue="1">
      <formula>0</formula>
    </cfRule>
    <cfRule type="cellIs" priority="69" operator="notEqual" stopIfTrue="1">
      <formula>0</formula>
    </cfRule>
  </conditionalFormatting>
  <conditionalFormatting sqref="K40:L40">
    <cfRule type="cellIs" priority="64" dxfId="1" operator="equal" stopIfTrue="1">
      <formula>0</formula>
    </cfRule>
  </conditionalFormatting>
  <conditionalFormatting sqref="C40">
    <cfRule type="cellIs" priority="65" dxfId="0" operator="equal" stopIfTrue="1">
      <formula>0</formula>
    </cfRule>
    <cfRule type="cellIs" priority="66" operator="notEqual" stopIfTrue="1">
      <formula>0</formula>
    </cfRule>
  </conditionalFormatting>
  <conditionalFormatting sqref="K41:L41">
    <cfRule type="cellIs" priority="61" dxfId="1" operator="equal" stopIfTrue="1">
      <formula>0</formula>
    </cfRule>
  </conditionalFormatting>
  <conditionalFormatting sqref="C41">
    <cfRule type="cellIs" priority="62" dxfId="0" operator="equal" stopIfTrue="1">
      <formula>0</formula>
    </cfRule>
    <cfRule type="cellIs" priority="63" operator="notEqual" stopIfTrue="1">
      <formula>0</formula>
    </cfRule>
  </conditionalFormatting>
  <conditionalFormatting sqref="K42:L42">
    <cfRule type="cellIs" priority="58" dxfId="1" operator="equal" stopIfTrue="1">
      <formula>0</formula>
    </cfRule>
  </conditionalFormatting>
  <conditionalFormatting sqref="C42">
    <cfRule type="cellIs" priority="59" dxfId="0" operator="equal" stopIfTrue="1">
      <formula>0</formula>
    </cfRule>
    <cfRule type="cellIs" priority="60" operator="notEqual" stopIfTrue="1">
      <formula>0</formula>
    </cfRule>
  </conditionalFormatting>
  <conditionalFormatting sqref="K43:L43">
    <cfRule type="cellIs" priority="55" dxfId="1" operator="equal" stopIfTrue="1">
      <formula>0</formula>
    </cfRule>
  </conditionalFormatting>
  <conditionalFormatting sqref="C43">
    <cfRule type="cellIs" priority="56" dxfId="0" operator="equal" stopIfTrue="1">
      <formula>0</formula>
    </cfRule>
    <cfRule type="cellIs" priority="57" operator="notEqual" stopIfTrue="1">
      <formula>0</formula>
    </cfRule>
  </conditionalFormatting>
  <conditionalFormatting sqref="K44:L44">
    <cfRule type="cellIs" priority="52" dxfId="1" operator="equal" stopIfTrue="1">
      <formula>0</formula>
    </cfRule>
  </conditionalFormatting>
  <conditionalFormatting sqref="C44">
    <cfRule type="cellIs" priority="53" dxfId="0" operator="equal" stopIfTrue="1">
      <formula>0</formula>
    </cfRule>
    <cfRule type="cellIs" priority="54" operator="notEqual" stopIfTrue="1">
      <formula>0</formula>
    </cfRule>
  </conditionalFormatting>
  <conditionalFormatting sqref="K45:L45">
    <cfRule type="cellIs" priority="49" dxfId="1" operator="equal" stopIfTrue="1">
      <formula>0</formula>
    </cfRule>
  </conditionalFormatting>
  <conditionalFormatting sqref="C45">
    <cfRule type="cellIs" priority="50" dxfId="0" operator="equal" stopIfTrue="1">
      <formula>0</formula>
    </cfRule>
    <cfRule type="cellIs" priority="51" operator="notEqual" stopIfTrue="1">
      <formula>0</formula>
    </cfRule>
  </conditionalFormatting>
  <conditionalFormatting sqref="K46:L46">
    <cfRule type="cellIs" priority="46" dxfId="1" operator="equal" stopIfTrue="1">
      <formula>0</formula>
    </cfRule>
  </conditionalFormatting>
  <conditionalFormatting sqref="C46">
    <cfRule type="cellIs" priority="47" dxfId="0" operator="equal" stopIfTrue="1">
      <formula>0</formula>
    </cfRule>
    <cfRule type="cellIs" priority="48" operator="notEqual" stopIfTrue="1">
      <formula>0</formula>
    </cfRule>
  </conditionalFormatting>
  <conditionalFormatting sqref="K47:L47">
    <cfRule type="cellIs" priority="43" dxfId="1" operator="equal" stopIfTrue="1">
      <formula>0</formula>
    </cfRule>
  </conditionalFormatting>
  <conditionalFormatting sqref="C47">
    <cfRule type="cellIs" priority="44" dxfId="0" operator="equal" stopIfTrue="1">
      <formula>0</formula>
    </cfRule>
    <cfRule type="cellIs" priority="45" operator="notEqual" stopIfTrue="1">
      <formula>0</formula>
    </cfRule>
  </conditionalFormatting>
  <conditionalFormatting sqref="K48:L48">
    <cfRule type="cellIs" priority="40" dxfId="1" operator="equal" stopIfTrue="1">
      <formula>0</formula>
    </cfRule>
  </conditionalFormatting>
  <conditionalFormatting sqref="C48">
    <cfRule type="cellIs" priority="41" dxfId="0" operator="equal" stopIfTrue="1">
      <formula>0</formula>
    </cfRule>
    <cfRule type="cellIs" priority="42" operator="notEqual" stopIfTrue="1">
      <formula>0</formula>
    </cfRule>
  </conditionalFormatting>
  <conditionalFormatting sqref="K49:L49">
    <cfRule type="cellIs" priority="37" dxfId="1" operator="equal" stopIfTrue="1">
      <formula>0</formula>
    </cfRule>
  </conditionalFormatting>
  <conditionalFormatting sqref="C49">
    <cfRule type="cellIs" priority="38" dxfId="0" operator="equal" stopIfTrue="1">
      <formula>0</formula>
    </cfRule>
    <cfRule type="cellIs" priority="39" operator="notEqual" stopIfTrue="1">
      <formula>0</formula>
    </cfRule>
  </conditionalFormatting>
  <conditionalFormatting sqref="K50:L50">
    <cfRule type="cellIs" priority="34" dxfId="1" operator="equal" stopIfTrue="1">
      <formula>0</formula>
    </cfRule>
  </conditionalFormatting>
  <conditionalFormatting sqref="C50">
    <cfRule type="cellIs" priority="35" dxfId="0" operator="equal" stopIfTrue="1">
      <formula>0</formula>
    </cfRule>
    <cfRule type="cellIs" priority="36" operator="notEqual" stopIfTrue="1">
      <formula>0</formula>
    </cfRule>
  </conditionalFormatting>
  <conditionalFormatting sqref="K51:L51">
    <cfRule type="cellIs" priority="31" dxfId="1" operator="equal" stopIfTrue="1">
      <formula>0</formula>
    </cfRule>
  </conditionalFormatting>
  <conditionalFormatting sqref="C51">
    <cfRule type="cellIs" priority="32" dxfId="0" operator="equal" stopIfTrue="1">
      <formula>0</formula>
    </cfRule>
    <cfRule type="cellIs" priority="33" operator="notEqual" stopIfTrue="1">
      <formula>0</formula>
    </cfRule>
  </conditionalFormatting>
  <conditionalFormatting sqref="K52:L52">
    <cfRule type="cellIs" priority="28" dxfId="1" operator="equal" stopIfTrue="1">
      <formula>0</formula>
    </cfRule>
  </conditionalFormatting>
  <conditionalFormatting sqref="C52">
    <cfRule type="cellIs" priority="29" dxfId="0" operator="equal" stopIfTrue="1">
      <formula>0</formula>
    </cfRule>
    <cfRule type="cellIs" priority="30" operator="notEqual" stopIfTrue="1">
      <formula>0</formula>
    </cfRule>
  </conditionalFormatting>
  <conditionalFormatting sqref="K53:L53">
    <cfRule type="cellIs" priority="25" dxfId="1" operator="equal" stopIfTrue="1">
      <formula>0</formula>
    </cfRule>
  </conditionalFormatting>
  <conditionalFormatting sqref="C53">
    <cfRule type="cellIs" priority="26" dxfId="0" operator="equal" stopIfTrue="1">
      <formula>0</formula>
    </cfRule>
    <cfRule type="cellIs" priority="27" operator="notEqual" stopIfTrue="1">
      <formula>0</formula>
    </cfRule>
  </conditionalFormatting>
  <conditionalFormatting sqref="K54:L54">
    <cfRule type="cellIs" priority="22" dxfId="1" operator="equal" stopIfTrue="1">
      <formula>0</formula>
    </cfRule>
  </conditionalFormatting>
  <conditionalFormatting sqref="C54">
    <cfRule type="cellIs" priority="23" dxfId="0" operator="equal" stopIfTrue="1">
      <formula>0</formula>
    </cfRule>
    <cfRule type="cellIs" priority="24" operator="notEqual" stopIfTrue="1">
      <formula>0</formula>
    </cfRule>
  </conditionalFormatting>
  <conditionalFormatting sqref="K55:L55">
    <cfRule type="cellIs" priority="19" dxfId="1" operator="equal" stopIfTrue="1">
      <formula>0</formula>
    </cfRule>
  </conditionalFormatting>
  <conditionalFormatting sqref="C55">
    <cfRule type="cellIs" priority="20" dxfId="0" operator="equal" stopIfTrue="1">
      <formula>0</formula>
    </cfRule>
    <cfRule type="cellIs" priority="21" operator="notEqual" stopIfTrue="1">
      <formula>0</formula>
    </cfRule>
  </conditionalFormatting>
  <conditionalFormatting sqref="K56:L56">
    <cfRule type="cellIs" priority="16" dxfId="1" operator="equal" stopIfTrue="1">
      <formula>0</formula>
    </cfRule>
  </conditionalFormatting>
  <conditionalFormatting sqref="C56">
    <cfRule type="cellIs" priority="17" dxfId="0" operator="equal" stopIfTrue="1">
      <formula>0</formula>
    </cfRule>
    <cfRule type="cellIs" priority="18" operator="notEqual" stopIfTrue="1">
      <formula>0</formula>
    </cfRule>
  </conditionalFormatting>
  <conditionalFormatting sqref="K57:L57">
    <cfRule type="cellIs" priority="13" dxfId="1" operator="equal" stopIfTrue="1">
      <formula>0</formula>
    </cfRule>
  </conditionalFormatting>
  <conditionalFormatting sqref="C57">
    <cfRule type="cellIs" priority="14" dxfId="0" operator="equal" stopIfTrue="1">
      <formula>0</formula>
    </cfRule>
    <cfRule type="cellIs" priority="15" operator="notEqual" stopIfTrue="1">
      <formula>0</formula>
    </cfRule>
  </conditionalFormatting>
  <conditionalFormatting sqref="K58:L58">
    <cfRule type="cellIs" priority="10" dxfId="1" operator="equal" stopIfTrue="1">
      <formula>0</formula>
    </cfRule>
  </conditionalFormatting>
  <conditionalFormatting sqref="C58">
    <cfRule type="cellIs" priority="11" dxfId="0" operator="equal" stopIfTrue="1">
      <formula>0</formula>
    </cfRule>
    <cfRule type="cellIs" priority="12" operator="notEqual" stopIfTrue="1">
      <formula>0</formula>
    </cfRule>
  </conditionalFormatting>
  <conditionalFormatting sqref="K59:L59">
    <cfRule type="cellIs" priority="7" dxfId="1" operator="equal" stopIfTrue="1">
      <formula>0</formula>
    </cfRule>
  </conditionalFormatting>
  <conditionalFormatting sqref="C59">
    <cfRule type="cellIs" priority="8" dxfId="0" operator="equal" stopIfTrue="1">
      <formula>0</formula>
    </cfRule>
    <cfRule type="cellIs" priority="9" operator="notEqual" stopIfTrue="1">
      <formula>0</formula>
    </cfRule>
  </conditionalFormatting>
  <conditionalFormatting sqref="K60:L60">
    <cfRule type="cellIs" priority="4" dxfId="1" operator="equal" stopIfTrue="1">
      <formula>0</formula>
    </cfRule>
  </conditionalFormatting>
  <conditionalFormatting sqref="C60">
    <cfRule type="cellIs" priority="5" dxfId="0" operator="equal" stopIfTrue="1">
      <formula>0</formula>
    </cfRule>
    <cfRule type="cellIs" priority="6" operator="notEqual" stopIfTrue="1">
      <formula>0</formula>
    </cfRule>
  </conditionalFormatting>
  <conditionalFormatting sqref="K61:L61">
    <cfRule type="cellIs" priority="1" dxfId="1" operator="equal" stopIfTrue="1">
      <formula>0</formula>
    </cfRule>
  </conditionalFormatting>
  <conditionalFormatting sqref="C61">
    <cfRule type="cellIs" priority="2" dxfId="0" operator="equal" stopIfTrue="1">
      <formula>0</formula>
    </cfRule>
    <cfRule type="cellIs" priority="3" operator="notEqual" stopIfTrue="1">
      <formula>0</formula>
    </cfRule>
  </conditionalFormatting>
  <dataValidations count="13">
    <dataValidation type="list" allowBlank="1" sqref="I7:J7">
      <formula1>"680i,780,1560,1560i,Roames"</formula1>
    </dataValidation>
    <dataValidation type="list" allowBlank="1" showInputMessage="1" showErrorMessage="1" sqref="Z15">
      <formula1>"FTP,With AB,Shipped"</formula1>
    </dataValidation>
    <dataValidation type="list" allowBlank="1" showInputMessage="1" showErrorMessage="1" sqref="S11">
      <formula1>"1,2,3"</formula1>
    </dataValidation>
    <dataValidation type="list" allowBlank="1" showInputMessage="1" showErrorMessage="1" sqref="I11">
      <formula1>"Track, FCMS, CCNS 1, CCNS 2, CCNS 3, CCNS 4, CCNS 5, CCNS 6, CCNS 7"</formula1>
    </dataValidation>
    <dataValidation allowBlank="1" showInputMessage="1" promptTitle="UTC to Local Time Zone" prompt="AST = -4_x000a_EST = -5_x000a_CST = -6_x000a_MST = -7_x000a_PST = -8_x000a_Daylight Savings +1" sqref="K11"/>
    <dataValidation type="list" allowBlank="1" sqref="M7:N7">
      <formula1>"LN-200, FMU-300,AIMU"</formula1>
    </dataValidation>
    <dataValidation allowBlank="1" sqref="P13:AA13 S15:V15"/>
    <dataValidation type="list" allowBlank="1" showInputMessage="1" sqref="W3:W5">
      <formula1>"0900-Production, 0103-Mob/Demob, Calibration, Sensor Test, A/C Test, Training"</formula1>
    </dataValidation>
    <dataValidation allowBlank="1" showInputMessage="1" prompt="Antenna Reference Point._x000a_This is the distance from_x000a_the Tip of the Center Pole_x000a_to the Base where the_x000a_antenna screws onto._x000a_Company normal is 1.8m" sqref="I14:J14"/>
    <dataValidation type="list" allowBlank="1" sqref="H13:O13 W15:Y15">
      <formula1>"Jason Flynn,Chris Acuña,Riley Forsyth,Jonathan Spencer,Jacob Amundson,Chris Fought,Eric Mueller,Adam Mueller,Noah Berg,Rob Nelson,Joey Valdez,Allen Hudson,=-=-=-=-=-=-=-=-=-=,Jerry Halvorson,=-=-=-=-=-=-=-=-=-=,"</formula1>
    </dataValidation>
    <dataValidation type="list" allowBlank="1" sqref="A13:G13">
      <formula1>"Andy Weathers,Nathan Hayden,Charles Gross,George Jordan,Jared Hicks,Stuart Mills,Skip Bugh,Jim Cross,Fred Davis,Tommy Cahill,Randy Green,=-=-=-=-=-=-=-=-=-=,"</formula1>
    </dataValidation>
    <dataValidation type="list" allowBlank="1" sqref="F11:G11">
      <formula1>"N62912,N76JN,N97HC,N88N,=-=-=-=-=-=-=-=-=-=,"</formula1>
    </dataValidation>
    <dataValidation type="list" allowBlank="1" sqref="K7:L7">
      <formula1>"165,216,=-=-=-=-=-=-=-=-=-=,"</formula1>
    </dataValidation>
  </dataValidations>
  <printOptions/>
  <pageMargins left="0.4" right="0.4" top="0.4" bottom="0.4" header="0.25" footer="0.2"/>
  <pageSetup horizontalDpi="600" verticalDpi="600" orientation="landscape" scale="89" r:id="rId2"/>
  <headerFooter alignWithMargins="0">
    <oddFooter>&amp;L&amp;"Small Fonts,Regular"&amp;7R680i Ver:16.92 Revised on 12/15/2016 by Jerry&amp;R&amp;"Small Fonts,Italic"&amp;7AO80-50-00-02 Q680i &amp;A     Page &amp;P of &amp;N   Printed: &amp;D &amp;T</oddFooter>
  </headerFooter>
  <ignoredErrors>
    <ignoredError sqref="V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FO-F08</Manager>
  <Company>Fugro Geospatial,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Riegl Flight Log</dc:title>
  <dc:subject>Riegl 16.91</dc:subject>
  <dc:creator>Jerry L. Halvorson - Fugro Geospatial - Rapid City</dc:creator>
  <cp:keywords/>
  <dc:description>2016 Season - 16.91 Revision</dc:description>
  <cp:lastModifiedBy>VanVlack, Linda</cp:lastModifiedBy>
  <cp:lastPrinted>2017-05-12T11:57:12Z</cp:lastPrinted>
  <dcterms:created xsi:type="dcterms:W3CDTF">2003-03-15T11:30:19Z</dcterms:created>
  <dcterms:modified xsi:type="dcterms:W3CDTF">2017-05-30T18:42:45Z</dcterms:modified>
  <cp:category>Acquisition Flight Logs</cp:category>
  <cp:version/>
  <cp:contentType/>
  <cp:contentStatus/>
  <cp:revision>1</cp:revision>
</cp:coreProperties>
</file>