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<sst xmlns="http://schemas.openxmlformats.org/spreadsheetml/2006/main" count="146" uniqueCount="119">
  <si>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</si>
  <si>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</si>
  <si>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</si>
  <si>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</si>
  <si>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</si>
  <si>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</si>
  <si>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</si>
  <si>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</si>
  <si>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</si>
  <si>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</si>
  <si>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</si>
  <si>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</si>
  <si>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</si>
  <si>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</si>
  <si>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</si>
  <si>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</si>
  <si>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</si>
  <si>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</si>
  <si>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</si>
  <si>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</si>
  <si>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</si>
  <si>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</si>
  <si>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</si>
  <si>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</si>
  <si>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</si>
  <si>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</si>
  <si>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</si>
  <si>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</si>
  <si>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</si>
  <si>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</si>
  <si>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</si>
  <si>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</si>
  <si>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</si>
  <si>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</si>
  <si>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</si>
  <si>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</si>
  <si>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</si>
  <si>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</si>
  <si>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</si>
  <si>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</si>
  <si>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</si>
  <si>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</si>
  <si>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</si>
  <si>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</si>
  <si>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</si>
  <si>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</si>
  <si>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</si>
  <si>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</si>
  <si>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</si>
  <si>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</si>
  <si>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</si>
  <si>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</si>
  <si>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</si>
  <si>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</si>
  <si>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</si>
  <si>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</si>
  <si>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</si>
  <si>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</si>
  <si>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</si>
  <si>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</si>
  <si>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</si>
  <si>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</si>
  <si>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</si>
  <si>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</si>
  <si>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</si>
  <si>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</si>
  <si>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</si>
  <si>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</si>
  <si>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</si>
  <si>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</si>
  <si>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</si>
  <si>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</si>
  <si>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</si>
  <si>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</si>
  <si>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</si>
  <si>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</si>
  <si>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</si>
  <si>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</si>
  <si>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</si>
  <si>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</si>
  <si>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</si>
  <si>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</si>
  <si>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</si>
  <si>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</si>
  <si>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</si>
  <si>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</si>
  <si>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</si>
  <si>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</si>
  <si>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</si>
  <si>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</si>
  <si>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</si>
  <si>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</si>
  <si>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</si>
  <si>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</si>
  <si>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</si>
  <si>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</si>
  <si>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</si>
  <si>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</si>
  <si>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</si>
  <si>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</si>
  <si>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</si>
  <si>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</si>
  <si>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</si>
  <si>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</si>
  <si>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</si>
  <si>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</si>
  <si>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</si>
  <si>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</si>
  <si>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</si>
  <si>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240</t>
  </si>
  <si>
    <t>GR3-5</t>
  </si>
  <si>
    <t>km/WPT</t>
  </si>
  <si>
    <t>170511_216_16003800_10</t>
  </si>
  <si>
    <t>overspeed wpt 65</t>
  </si>
  <si>
    <t>AP1.5TB#02</t>
  </si>
  <si>
    <t>Unit#50511m</t>
  </si>
  <si>
    <t>Will1</t>
  </si>
  <si>
    <t>Will_x</t>
  </si>
  <si>
    <t>all accepted js 5/26/17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</si>
</sst>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08" t="s">
        <v>69</v>
      </c>
      <c r="E1" s="308"/>
      <c r="F1" s="308"/>
      <c r="G1" s="308"/>
      <c r="H1" s="3"/>
      <c r="I1" s="113">
        <f>B1</f>
        <v>16.92</v>
      </c>
      <c r="J1" s="282" t="s">
        <v>30</v>
      </c>
      <c r="K1" s="282"/>
      <c r="L1" s="282"/>
      <c r="M1" s="282"/>
      <c r="N1" s="283"/>
      <c r="O1" s="281" t="s">
        <v>31</v>
      </c>
      <c r="P1" s="282"/>
      <c r="Q1" s="282"/>
      <c r="R1" s="282"/>
      <c r="S1" s="283"/>
      <c r="T1" s="57" t="s">
        <v>7</v>
      </c>
      <c r="U1" s="63" t="s">
        <v>7</v>
      </c>
      <c r="V1" s="64" t="s">
        <v>28</v>
      </c>
      <c r="W1" s="252"/>
      <c r="X1" s="253"/>
      <c r="Y1" s="262" t="s">
        <v>82</v>
      </c>
      <c r="Z1" s="263"/>
      <c r="AA1" s="263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88" t="s">
        <v>29</v>
      </c>
      <c r="M2" s="289"/>
      <c r="N2" s="58" t="s">
        <v>28</v>
      </c>
      <c r="O2" s="59" t="s">
        <v>46</v>
      </c>
      <c r="P2" s="288" t="s">
        <v>29</v>
      </c>
      <c r="Q2" s="289"/>
      <c r="R2" s="290" t="s">
        <v>28</v>
      </c>
      <c r="S2" s="291"/>
      <c r="T2" s="60" t="s">
        <v>6</v>
      </c>
      <c r="U2" s="61" t="s">
        <v>32</v>
      </c>
      <c r="V2" s="62" t="s">
        <v>32</v>
      </c>
      <c r="W2" s="254" t="s">
        <v>76</v>
      </c>
      <c r="X2" s="255"/>
      <c r="Y2" s="262"/>
      <c r="Z2" s="263"/>
      <c r="AA2" s="263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1" t="s">
        <v>92</v>
      </c>
      <c r="K3" s="312"/>
      <c r="L3" s="222">
        <v>0.5236111111111111</v>
      </c>
      <c r="M3" s="223"/>
      <c r="N3" s="31">
        <v>220.6</v>
      </c>
      <c r="O3" s="8" t="s">
        <v>92</v>
      </c>
      <c r="P3" s="222">
        <v>0.7166666666666667</v>
      </c>
      <c r="Q3" s="223"/>
      <c r="R3" s="284">
        <v>224.9</v>
      </c>
      <c r="S3" s="285"/>
      <c r="T3" s="15">
        <f>IF(P3="","",IF(P3&lt;L3,P3+1,P3)-L3)</f>
        <v>0.19305555555555554</v>
      </c>
      <c r="U3" s="89">
        <f>IF(T3="","",(INT(((INT(T3*1440+1/60))+7)/15)*15)/60)</f>
        <v>4.75</v>
      </c>
      <c r="V3" s="49">
        <f>IF(R3="","",R3-N3)</f>
        <v>4.300000000000011</v>
      </c>
      <c r="W3" s="256" t="s">
        <v>98</v>
      </c>
      <c r="X3" s="257"/>
      <c r="Y3" s="264" t="s">
        <v>81</v>
      </c>
      <c r="Z3" s="265"/>
      <c r="AA3" s="26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3"/>
      <c r="K4" s="314"/>
      <c r="L4" s="224"/>
      <c r="M4" s="225"/>
      <c r="N4" s="32"/>
      <c r="O4" s="16"/>
      <c r="P4" s="224"/>
      <c r="Q4" s="225"/>
      <c r="R4" s="286"/>
      <c r="S4" s="287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58"/>
      <c r="X4" s="259"/>
      <c r="Y4" s="264"/>
      <c r="Z4" s="265"/>
      <c r="AA4" s="26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5"/>
      <c r="K5" s="316"/>
      <c r="L5" s="226"/>
      <c r="M5" s="227"/>
      <c r="N5" s="33"/>
      <c r="O5" s="17"/>
      <c r="P5" s="226"/>
      <c r="Q5" s="227"/>
      <c r="R5" s="244"/>
      <c r="S5" s="24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0"/>
      <c r="X5" s="261"/>
      <c r="Y5" s="266" t="s">
        <v>80</v>
      </c>
      <c r="Z5" s="267"/>
      <c r="AA5" s="267"/>
      <c r="AB5" s="3"/>
      <c r="AC5" s="3"/>
      <c r="AD5" s="3"/>
    </row>
    <row r="6" spans="1:30" ht="10.5" customHeight="1">
      <c r="A6" s="295" t="s">
        <v>73</v>
      </c>
      <c r="B6" s="296"/>
      <c r="C6" s="209" t="s">
        <v>5</v>
      </c>
      <c r="D6" s="239"/>
      <c r="E6" s="239"/>
      <c r="F6" s="239"/>
      <c r="G6" s="239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39"/>
      <c r="R6" s="210"/>
      <c r="S6" s="209"/>
      <c r="T6" s="210"/>
      <c r="U6" s="250" t="s">
        <v>42</v>
      </c>
      <c r="V6" s="251"/>
      <c r="W6" s="93" t="s">
        <v>38</v>
      </c>
      <c r="X6" s="209" t="s">
        <v>66</v>
      </c>
      <c r="Y6" s="239"/>
      <c r="Z6" s="239"/>
      <c r="AA6" s="240"/>
      <c r="AB6" s="3"/>
      <c r="AC6" s="38"/>
      <c r="AD6" s="38"/>
    </row>
    <row r="7" spans="1:30" ht="15.75" customHeight="1">
      <c r="A7" s="297" t="s">
        <v>91</v>
      </c>
      <c r="B7" s="149"/>
      <c r="C7" s="194" t="s">
        <v>90</v>
      </c>
      <c r="D7" s="195"/>
      <c r="E7" s="195"/>
      <c r="F7" s="195"/>
      <c r="G7" s="195"/>
      <c r="H7" s="196"/>
      <c r="I7" s="246" t="s">
        <v>89</v>
      </c>
      <c r="J7" s="247"/>
      <c r="K7" s="207">
        <v>216</v>
      </c>
      <c r="L7" s="208"/>
      <c r="M7" s="248" t="s">
        <v>87</v>
      </c>
      <c r="N7" s="249"/>
      <c r="P7" s="268"/>
      <c r="Q7" s="280"/>
      <c r="R7" s="269"/>
      <c r="S7" s="268"/>
      <c r="T7" s="269"/>
      <c r="U7" s="54">
        <v>9</v>
      </c>
      <c r="V7" s="55">
        <v>23</v>
      </c>
      <c r="W7" s="80" t="s">
        <v>93</v>
      </c>
      <c r="X7" s="241"/>
      <c r="Y7" s="242"/>
      <c r="Z7" s="242"/>
      <c r="AA7" s="243"/>
      <c r="AB7" s="7"/>
      <c r="AC7" s="3"/>
      <c r="AD7" s="3"/>
    </row>
    <row r="8" spans="1:30" ht="10.5" customHeight="1">
      <c r="A8" s="292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5" t="s">
        <v>22</v>
      </c>
      <c r="N8" s="276"/>
      <c r="O8" s="277"/>
      <c r="P8" s="275" t="s">
        <v>79</v>
      </c>
      <c r="Q8" s="276"/>
      <c r="R8" s="277"/>
      <c r="S8" s="144"/>
      <c r="T8" s="146"/>
      <c r="U8" s="278" t="s">
        <v>41</v>
      </c>
      <c r="V8" s="279"/>
      <c r="W8" s="93" t="s">
        <v>39</v>
      </c>
      <c r="X8" s="197" t="s">
        <v>10</v>
      </c>
      <c r="Y8" s="270"/>
      <c r="Z8" s="270"/>
      <c r="AA8" s="271"/>
      <c r="AB8" s="3"/>
      <c r="AC8" s="38"/>
      <c r="AD8" s="38"/>
    </row>
    <row r="9" spans="1:30" ht="16.5" customHeight="1">
      <c r="A9" s="203">
        <v>42866</v>
      </c>
      <c r="B9" s="204"/>
      <c r="C9" s="293" t="str">
        <f>IF(ISBLANK(A9)," ",CONCATENATE(TEXT(MOD(YEAR(A9),100),"00"),"-",TEXT(INT(A9)+1-DATEVALUE(CONCATENATE("1-Jan-",YEAR(A9))),"000")))</f>
        <v>17-131</v>
      </c>
      <c r="D9" s="294"/>
      <c r="E9" s="51">
        <v>10</v>
      </c>
      <c r="H9" s="106"/>
      <c r="I9" s="179"/>
      <c r="J9" s="180"/>
      <c r="K9" s="233" t="s">
        <v>88</v>
      </c>
      <c r="L9" s="234"/>
      <c r="M9" s="147" t="s">
        <v>88</v>
      </c>
      <c r="N9" s="148"/>
      <c r="O9" s="149"/>
      <c r="P9" s="147" t="s">
        <v>109</v>
      </c>
      <c r="Q9" s="148"/>
      <c r="R9" s="149"/>
      <c r="S9" s="237" t="s">
        <v>43</v>
      </c>
      <c r="T9" s="238"/>
      <c r="U9" s="52">
        <v>14</v>
      </c>
      <c r="V9" s="53">
        <v>17</v>
      </c>
      <c r="W9" s="80" t="s">
        <v>94</v>
      </c>
      <c r="X9" s="272" t="s">
        <v>114</v>
      </c>
      <c r="Y9" s="273"/>
      <c r="Z9" s="273"/>
      <c r="AA9" s="274"/>
      <c r="AB9" s="153"/>
      <c r="AC9" s="153"/>
      <c r="AD9" s="153"/>
    </row>
    <row r="10" spans="1:30" ht="10.5" customHeight="1">
      <c r="A10" s="197" t="s">
        <v>72</v>
      </c>
      <c r="B10" s="270"/>
      <c r="C10" s="270"/>
      <c r="D10" s="270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111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112</v>
      </c>
      <c r="B11" s="157"/>
      <c r="C11" s="157"/>
      <c r="D11" s="157"/>
      <c r="E11" s="304"/>
      <c r="F11" s="199" t="s">
        <v>97</v>
      </c>
      <c r="G11" s="200"/>
      <c r="H11" s="108" t="s">
        <v>92</v>
      </c>
      <c r="I11" s="309"/>
      <c r="J11" s="310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30.05</v>
      </c>
      <c r="V11" s="112">
        <v>30.04</v>
      </c>
      <c r="W11" s="90"/>
      <c r="X11" s="156"/>
      <c r="Y11" s="157"/>
      <c r="Z11" s="157"/>
      <c r="AA11" s="158"/>
      <c r="AB11" s="37"/>
      <c r="AC11" s="37"/>
      <c r="AD11" s="37"/>
    </row>
    <row r="12" spans="1:30" ht="10.5" customHeight="1">
      <c r="A12" s="292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5" t="s">
        <v>95</v>
      </c>
      <c r="B13" s="306"/>
      <c r="C13" s="307"/>
      <c r="D13" s="306"/>
      <c r="E13" s="306"/>
      <c r="F13" s="306"/>
      <c r="G13" s="307"/>
      <c r="H13" s="150" t="s">
        <v>96</v>
      </c>
      <c r="I13" s="151"/>
      <c r="J13" s="151"/>
      <c r="K13" s="152"/>
      <c r="L13" s="183"/>
      <c r="M13" s="184"/>
      <c r="N13" s="184"/>
      <c r="O13" s="185"/>
      <c r="P13" s="317" t="s">
        <v>118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98" t="s">
        <v>67</v>
      </c>
      <c r="C14" s="299"/>
      <c r="D14" s="299"/>
      <c r="E14" s="300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100</v>
      </c>
      <c r="B15" s="301" t="s">
        <v>92</v>
      </c>
      <c r="C15" s="302"/>
      <c r="D15" s="302"/>
      <c r="E15" s="303"/>
      <c r="F15" s="159" t="s">
        <v>110</v>
      </c>
      <c r="G15" s="161"/>
      <c r="H15" s="86" t="s">
        <v>110</v>
      </c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 t="s">
        <v>115</v>
      </c>
      <c r="T15" s="160"/>
      <c r="U15" s="160"/>
      <c r="V15" s="161"/>
      <c r="W15" s="159" t="s">
        <v>96</v>
      </c>
      <c r="X15" s="160"/>
      <c r="Y15" s="161"/>
      <c r="Z15" s="159" t="s">
        <v>99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0.5277777777777778</v>
      </c>
      <c r="I18" s="188">
        <v>0.53125</v>
      </c>
      <c r="J18" s="189"/>
      <c r="K18" s="10"/>
      <c r="L18" s="181"/>
      <c r="M18" s="182"/>
      <c r="N18" s="18"/>
      <c r="O18" s="35"/>
      <c r="P18" s="215" t="s">
        <v>101</v>
      </c>
      <c r="Q18" s="216"/>
      <c r="R18" s="216"/>
      <c r="S18" s="216"/>
      <c r="T18" s="216"/>
      <c r="U18" s="216"/>
      <c r="V18" s="216"/>
      <c r="W18" s="216"/>
      <c r="X18" s="216"/>
      <c r="Y18" s="217"/>
      <c r="Z18" s="94">
        <v>20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0.5409722222222222</v>
      </c>
      <c r="I19" s="129"/>
      <c r="J19" s="130"/>
      <c r="K19" s="10"/>
      <c r="L19" s="131"/>
      <c r="M19" s="132"/>
      <c r="N19" s="12"/>
      <c r="O19" s="36"/>
      <c r="P19" s="228" t="s">
        <v>102</v>
      </c>
      <c r="Q19" s="229"/>
      <c r="R19" s="229"/>
      <c r="S19" s="229"/>
      <c r="T19" s="229"/>
      <c r="U19" s="229"/>
      <c r="V19" s="229"/>
      <c r="W19" s="229"/>
      <c r="X19" s="229"/>
      <c r="Y19" s="230"/>
      <c r="Z19" s="29">
        <v>20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116</v>
      </c>
      <c r="B20" s="21">
        <v>85</v>
      </c>
      <c r="C20" s="22"/>
      <c r="D20" s="23">
        <v>1</v>
      </c>
      <c r="E20" s="19">
        <v>147</v>
      </c>
      <c r="F20" s="23">
        <v>0</v>
      </c>
      <c r="G20" s="41">
        <v>54.8</v>
      </c>
      <c r="H20" s="75">
        <v>0.5444444444444444</v>
      </c>
      <c r="I20" s="129">
        <v>0.5597222222222222</v>
      </c>
      <c r="J20" s="130"/>
      <c r="K20" s="10" t="s">
        <v>103</v>
      </c>
      <c r="L20" s="131">
        <v>5375</v>
      </c>
      <c r="M20" s="132"/>
      <c r="N20" s="11">
        <v>134</v>
      </c>
      <c r="O20" s="36"/>
      <c r="P20" s="137"/>
      <c r="Q20" s="138"/>
      <c r="R20" s="138"/>
      <c r="S20" s="138"/>
      <c r="T20" s="138"/>
      <c r="U20" s="138"/>
      <c r="V20" s="138"/>
      <c r="W20" s="138"/>
      <c r="X20" s="138"/>
      <c r="Y20" s="139"/>
      <c r="Z20" s="29">
        <v>19</v>
      </c>
      <c r="AA20" s="30"/>
      <c r="AB20" s="101">
        <f t="shared" si="0"/>
        <v>0.015277777777777835</v>
      </c>
      <c r="AC20" s="4"/>
    </row>
    <row r="21" spans="1:29" ht="18" customHeight="1">
      <c r="A21" s="71"/>
      <c r="B21" s="21">
        <v>86</v>
      </c>
      <c r="C21" s="22"/>
      <c r="D21" s="23">
        <v>147</v>
      </c>
      <c r="E21" s="41">
        <v>1</v>
      </c>
      <c r="F21" s="23">
        <v>54.8</v>
      </c>
      <c r="G21" s="41">
        <v>0</v>
      </c>
      <c r="H21" s="75">
        <v>0.5625</v>
      </c>
      <c r="I21" s="129">
        <v>0.5777777777777778</v>
      </c>
      <c r="J21" s="130"/>
      <c r="K21" s="10" t="s">
        <v>104</v>
      </c>
      <c r="L21" s="131">
        <v>5255</v>
      </c>
      <c r="M21" s="132"/>
      <c r="N21" s="11">
        <v>131</v>
      </c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>
        <v>21</v>
      </c>
      <c r="AA21" s="30"/>
      <c r="AB21" s="101">
        <f t="shared" si="0"/>
        <v>0.015277777777777835</v>
      </c>
      <c r="AC21" s="4"/>
    </row>
    <row r="22" spans="1:29" ht="18" customHeight="1">
      <c r="A22" s="71"/>
      <c r="B22" s="21">
        <v>87</v>
      </c>
      <c r="C22" s="22"/>
      <c r="D22" s="23">
        <v>1</v>
      </c>
      <c r="E22" s="41">
        <v>147</v>
      </c>
      <c r="F22" s="23">
        <v>0</v>
      </c>
      <c r="G22" s="41">
        <v>54.8</v>
      </c>
      <c r="H22" s="76">
        <v>0.5805555555555556</v>
      </c>
      <c r="I22" s="129">
        <v>0.5965277777777778</v>
      </c>
      <c r="J22" s="130"/>
      <c r="K22" s="10" t="s">
        <v>103</v>
      </c>
      <c r="L22" s="131">
        <v>5235</v>
      </c>
      <c r="M22" s="132"/>
      <c r="N22" s="11">
        <v>138</v>
      </c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>
        <v>19</v>
      </c>
      <c r="AA22" s="30"/>
      <c r="AB22" s="101">
        <f t="shared" si="0"/>
        <v>0.015972222222222165</v>
      </c>
      <c r="AC22" s="4"/>
    </row>
    <row r="23" spans="1:29" ht="18" customHeight="1">
      <c r="A23" s="71"/>
      <c r="B23" s="34">
        <v>88</v>
      </c>
      <c r="C23" s="22"/>
      <c r="D23" s="23">
        <v>147</v>
      </c>
      <c r="E23" s="41">
        <v>1</v>
      </c>
      <c r="F23" s="23">
        <v>54.8</v>
      </c>
      <c r="G23" s="41">
        <v>0</v>
      </c>
      <c r="H23" s="76">
        <v>0.5993055555555555</v>
      </c>
      <c r="I23" s="129">
        <v>0.6145833333333334</v>
      </c>
      <c r="J23" s="130"/>
      <c r="K23" s="10" t="s">
        <v>104</v>
      </c>
      <c r="L23" s="131">
        <v>5185</v>
      </c>
      <c r="M23" s="132"/>
      <c r="N23" s="11">
        <v>130</v>
      </c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>
        <v>20</v>
      </c>
      <c r="AA23" s="30"/>
      <c r="AB23" s="101">
        <f t="shared" si="0"/>
        <v>0.015277777777777835</v>
      </c>
      <c r="AC23" s="4"/>
    </row>
    <row r="24" spans="1:29" ht="18" customHeight="1">
      <c r="A24" s="71"/>
      <c r="B24" s="21">
        <v>88</v>
      </c>
      <c r="C24" s="22"/>
      <c r="D24" s="23">
        <v>1</v>
      </c>
      <c r="E24" s="41">
        <v>10</v>
      </c>
      <c r="F24" s="23">
        <v>0</v>
      </c>
      <c r="G24" s="41">
        <v>3.4</v>
      </c>
      <c r="H24" s="76">
        <v>0.6173611111111111</v>
      </c>
      <c r="I24" s="129">
        <v>0.61875</v>
      </c>
      <c r="J24" s="130"/>
      <c r="K24" s="10" t="s">
        <v>103</v>
      </c>
      <c r="L24" s="131">
        <v>5265</v>
      </c>
      <c r="M24" s="132"/>
      <c r="N24" s="11">
        <v>132</v>
      </c>
      <c r="O24" s="36"/>
      <c r="P24" s="137" t="s">
        <v>105</v>
      </c>
      <c r="Q24" s="138"/>
      <c r="R24" s="138"/>
      <c r="S24" s="138"/>
      <c r="T24" s="138"/>
      <c r="U24" s="138"/>
      <c r="V24" s="138"/>
      <c r="W24" s="138"/>
      <c r="X24" s="138"/>
      <c r="Y24" s="139"/>
      <c r="Z24" s="29">
        <v>20</v>
      </c>
      <c r="AA24" s="30"/>
      <c r="AB24" s="101">
        <f t="shared" si="0"/>
        <v>0.001388888888888884</v>
      </c>
      <c r="AC24" s="4"/>
    </row>
    <row r="25" spans="1:29" ht="18" customHeight="1">
      <c r="A25" s="71" t="s">
        <v>117</v>
      </c>
      <c r="B25" s="21">
        <v>1</v>
      </c>
      <c r="C25" s="22"/>
      <c r="D25" s="23">
        <v>115</v>
      </c>
      <c r="E25" s="41">
        <v>103</v>
      </c>
      <c r="F25" s="23">
        <v>42.8</v>
      </c>
      <c r="G25" s="41">
        <v>38.2</v>
      </c>
      <c r="H25" s="76">
        <v>0.6222222222222222</v>
      </c>
      <c r="I25" s="129">
        <v>0.6236111111111111</v>
      </c>
      <c r="J25" s="130"/>
      <c r="K25" s="10" t="s">
        <v>107</v>
      </c>
      <c r="L25" s="131">
        <v>5195</v>
      </c>
      <c r="M25" s="132"/>
      <c r="N25" s="11">
        <v>130</v>
      </c>
      <c r="O25" s="36"/>
      <c r="P25" s="137" t="s">
        <v>106</v>
      </c>
      <c r="Q25" s="138"/>
      <c r="R25" s="138"/>
      <c r="S25" s="138"/>
      <c r="T25" s="138"/>
      <c r="U25" s="138"/>
      <c r="V25" s="138"/>
      <c r="W25" s="138"/>
      <c r="X25" s="138"/>
      <c r="Y25" s="139"/>
      <c r="Z25" s="29">
        <v>20</v>
      </c>
      <c r="AA25" s="30"/>
      <c r="AB25" s="101">
        <f t="shared" si="0"/>
        <v>0.001388888888888884</v>
      </c>
      <c r="AC25" s="4"/>
    </row>
    <row r="26" spans="1:29" ht="18" customHeight="1">
      <c r="A26" s="71" t="s">
        <v>116</v>
      </c>
      <c r="B26" s="34">
        <v>89</v>
      </c>
      <c r="C26" s="22"/>
      <c r="D26" s="23">
        <v>1</v>
      </c>
      <c r="E26" s="41">
        <v>147</v>
      </c>
      <c r="F26" s="23">
        <v>0</v>
      </c>
      <c r="G26" s="41">
        <v>54.8</v>
      </c>
      <c r="H26" s="76">
        <v>0.6277777777777778</v>
      </c>
      <c r="I26" s="129">
        <v>0.6430555555555556</v>
      </c>
      <c r="J26" s="130"/>
      <c r="K26" s="10" t="s">
        <v>103</v>
      </c>
      <c r="L26" s="131">
        <v>5335</v>
      </c>
      <c r="M26" s="132"/>
      <c r="N26" s="11">
        <v>140</v>
      </c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>
        <v>20</v>
      </c>
      <c r="AA26" s="30"/>
      <c r="AB26" s="101">
        <f t="shared" si="0"/>
        <v>0.015277777777777835</v>
      </c>
      <c r="AC26" s="4"/>
    </row>
    <row r="27" spans="1:29" ht="18" customHeight="1">
      <c r="A27" s="71"/>
      <c r="B27" s="21">
        <v>90</v>
      </c>
      <c r="C27" s="22"/>
      <c r="D27" s="23">
        <v>147</v>
      </c>
      <c r="E27" s="41">
        <v>1</v>
      </c>
      <c r="F27" s="23">
        <v>54.8</v>
      </c>
      <c r="G27" s="41">
        <v>0</v>
      </c>
      <c r="H27" s="76">
        <v>0.6458333333333334</v>
      </c>
      <c r="I27" s="129">
        <v>0.6618055555555555</v>
      </c>
      <c r="J27" s="130"/>
      <c r="K27" s="10" t="s">
        <v>104</v>
      </c>
      <c r="L27" s="131">
        <v>5340</v>
      </c>
      <c r="M27" s="132"/>
      <c r="N27" s="11">
        <v>140</v>
      </c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>
        <v>21</v>
      </c>
      <c r="AA27" s="30"/>
      <c r="AB27" s="101">
        <f t="shared" si="0"/>
        <v>0.015972222222222165</v>
      </c>
      <c r="AC27" s="4"/>
    </row>
    <row r="28" spans="1:29" ht="18" customHeight="1">
      <c r="A28" s="71"/>
      <c r="B28" s="21">
        <v>91</v>
      </c>
      <c r="C28" s="22"/>
      <c r="D28" s="23">
        <v>1</v>
      </c>
      <c r="E28" s="41">
        <v>147</v>
      </c>
      <c r="F28" s="23">
        <v>0</v>
      </c>
      <c r="G28" s="41">
        <v>54.8</v>
      </c>
      <c r="H28" s="76">
        <v>0.6645833333333333</v>
      </c>
      <c r="I28" s="129">
        <v>0.6798611111111111</v>
      </c>
      <c r="J28" s="130"/>
      <c r="K28" s="10" t="s">
        <v>103</v>
      </c>
      <c r="L28" s="131">
        <v>5340</v>
      </c>
      <c r="M28" s="132"/>
      <c r="N28" s="11">
        <v>136</v>
      </c>
      <c r="O28" s="36"/>
      <c r="P28" s="137"/>
      <c r="Q28" s="138"/>
      <c r="R28" s="138"/>
      <c r="S28" s="138"/>
      <c r="T28" s="138"/>
      <c r="U28" s="138"/>
      <c r="V28" s="138"/>
      <c r="W28" s="138"/>
      <c r="X28" s="138"/>
      <c r="Y28" s="139"/>
      <c r="Z28" s="29">
        <v>18</v>
      </c>
      <c r="AA28" s="30"/>
      <c r="AB28" s="101">
        <f t="shared" si="0"/>
        <v>0.015277777777777835</v>
      </c>
      <c r="AC28" s="4"/>
    </row>
    <row r="29" spans="1:28" ht="18" customHeight="1">
      <c r="A29" s="71"/>
      <c r="B29" s="34">
        <v>92</v>
      </c>
      <c r="C29" s="22"/>
      <c r="D29" s="23">
        <v>147</v>
      </c>
      <c r="E29" s="19">
        <v>1</v>
      </c>
      <c r="F29" s="23">
        <v>54.8</v>
      </c>
      <c r="G29" s="41">
        <v>0</v>
      </c>
      <c r="H29" s="76">
        <v>0.6840277777777778</v>
      </c>
      <c r="I29" s="129">
        <v>0.6993055555555556</v>
      </c>
      <c r="J29" s="130"/>
      <c r="K29" s="10" t="s">
        <v>104</v>
      </c>
      <c r="L29" s="131">
        <v>5305</v>
      </c>
      <c r="M29" s="132"/>
      <c r="N29" s="11">
        <v>139</v>
      </c>
      <c r="O29" s="36"/>
      <c r="P29" s="137" t="s">
        <v>113</v>
      </c>
      <c r="Q29" s="138"/>
      <c r="R29" s="138"/>
      <c r="S29" s="138"/>
      <c r="T29" s="138"/>
      <c r="U29" s="138"/>
      <c r="V29" s="138"/>
      <c r="W29" s="138"/>
      <c r="X29" s="138"/>
      <c r="Y29" s="139"/>
      <c r="Z29" s="29">
        <v>18</v>
      </c>
      <c r="AA29" s="30"/>
      <c r="AB29" s="101">
        <f t="shared" si="0"/>
        <v>0.015277777777777835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>
        <v>0.6993055555555556</v>
      </c>
      <c r="I30" s="129"/>
      <c r="J30" s="130"/>
      <c r="K30" s="10"/>
      <c r="L30" s="131"/>
      <c r="M30" s="132"/>
      <c r="N30" s="11"/>
      <c r="O30" s="36"/>
      <c r="P30" s="137" t="s">
        <v>108</v>
      </c>
      <c r="Q30" s="138"/>
      <c r="R30" s="138"/>
      <c r="S30" s="138"/>
      <c r="T30" s="138"/>
      <c r="U30" s="138"/>
      <c r="V30" s="138"/>
      <c r="W30" s="138"/>
      <c r="X30" s="138"/>
      <c r="Y30" s="139"/>
      <c r="Z30" s="29">
        <v>19</v>
      </c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>
        <v>0.7118055555555555</v>
      </c>
      <c r="I31" s="129">
        <v>0.7152777777777778</v>
      </c>
      <c r="J31" s="130"/>
      <c r="K31" s="10"/>
      <c r="L31" s="131"/>
      <c r="M31" s="132"/>
      <c r="N31" s="11"/>
      <c r="O31" s="36"/>
      <c r="P31" s="137" t="s">
        <v>101</v>
      </c>
      <c r="Q31" s="138"/>
      <c r="R31" s="138"/>
      <c r="S31" s="138"/>
      <c r="T31" s="138"/>
      <c r="U31" s="138"/>
      <c r="V31" s="138"/>
      <c r="W31" s="138"/>
      <c r="X31" s="138"/>
      <c r="Y31" s="139"/>
      <c r="Z31" s="29">
        <v>19</v>
      </c>
      <c r="AA31" s="30"/>
      <c r="AB31" s="101">
        <f t="shared" si="0"/>
        <v>0.003472222222222321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2016-12-15T19:54:50Z</cp:lastPrinted>
  <dcterms:created xsi:type="dcterms:W3CDTF">2003-03-15T11:30:19Z</dcterms:created>
  <dcterms:modified xsi:type="dcterms:W3CDTF">2017-05-30T18:20:52Z</dcterms:modified>
  <cp:category>Acquisition Flight Logs</cp:category>
  <cp:version/>
  <cp:contentType/>
  <cp:contentStatus/>
  <cp:revision>1</cp:revision>
</cp:coreProperties>
</file>