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035" yWindow="150" windowWidth="18090" windowHeight="10980" tabRatio="594"/>
  </bookViews>
  <sheets>
    <sheet name="drape_ctl2" sheetId="1" r:id="rId1"/>
  </sheets>
  <definedNames>
    <definedName name="_xlnm.Database">drape_ctl2!$A$1:$H$64</definedName>
  </definedNames>
  <calcPr calcId="125725"/>
</workbook>
</file>

<file path=xl/calcChain.xml><?xml version="1.0" encoding="utf-8"?>
<calcChain xmlns="http://schemas.openxmlformats.org/spreadsheetml/2006/main">
  <c r="K3" i="1"/>
  <c r="K17"/>
  <c r="K18"/>
  <c r="K25"/>
  <c r="K26"/>
  <c r="K27"/>
  <c r="K28"/>
  <c r="K29"/>
  <c r="K4"/>
  <c r="K5"/>
  <c r="K6"/>
  <c r="K30"/>
  <c r="K31"/>
  <c r="K32"/>
  <c r="K33"/>
  <c r="K34"/>
  <c r="K35"/>
  <c r="K36"/>
  <c r="K7"/>
  <c r="K8"/>
  <c r="K9"/>
  <c r="K10"/>
  <c r="K11"/>
  <c r="K12"/>
  <c r="K14"/>
  <c r="K13"/>
  <c r="K16"/>
  <c r="K19"/>
  <c r="K23"/>
  <c r="K15"/>
  <c r="K20"/>
  <c r="K22"/>
  <c r="K24"/>
  <c r="K21"/>
  <c r="K37"/>
  <c r="K51"/>
  <c r="K57"/>
  <c r="K58"/>
  <c r="K59"/>
  <c r="K60"/>
  <c r="K64"/>
  <c r="K38"/>
  <c r="K39"/>
  <c r="K40"/>
  <c r="K61"/>
  <c r="K62"/>
  <c r="K63"/>
  <c r="K41"/>
  <c r="K42"/>
  <c r="K43"/>
  <c r="K44"/>
  <c r="K45"/>
  <c r="K46"/>
  <c r="K54"/>
  <c r="K56"/>
  <c r="K49"/>
  <c r="K52"/>
  <c r="K48"/>
  <c r="K47"/>
  <c r="K50"/>
  <c r="K53"/>
  <c r="K55"/>
  <c r="K2"/>
  <c r="H74" l="1"/>
  <c r="I74"/>
  <c r="J74"/>
  <c r="I54"/>
  <c r="I56"/>
  <c r="I49"/>
  <c r="I52"/>
  <c r="I48"/>
  <c r="I47"/>
  <c r="I50"/>
  <c r="I53"/>
  <c r="I55"/>
  <c r="I37"/>
  <c r="I51"/>
  <c r="I57"/>
  <c r="I58"/>
  <c r="I59"/>
  <c r="I60"/>
  <c r="I64"/>
  <c r="I38"/>
  <c r="I39"/>
  <c r="I40"/>
  <c r="I61"/>
  <c r="J13"/>
  <c r="J16"/>
  <c r="J19"/>
  <c r="J23"/>
  <c r="J15"/>
  <c r="J20"/>
  <c r="J22"/>
  <c r="J24"/>
  <c r="J21"/>
  <c r="J31"/>
  <c r="J32"/>
  <c r="J33"/>
  <c r="J34"/>
  <c r="J35"/>
  <c r="J36"/>
  <c r="J7"/>
  <c r="J8"/>
  <c r="J9"/>
  <c r="J10"/>
  <c r="J11"/>
  <c r="J12"/>
  <c r="J14"/>
  <c r="J30"/>
  <c r="I46" l="1"/>
  <c r="J6"/>
  <c r="J29"/>
  <c r="I43"/>
  <c r="J26"/>
  <c r="J2"/>
  <c r="I45" l="1"/>
  <c r="J18"/>
  <c r="I63"/>
  <c r="J5"/>
  <c r="J4"/>
  <c r="J17"/>
  <c r="I41"/>
  <c r="J25"/>
  <c r="I42"/>
  <c r="J27"/>
  <c r="I62"/>
  <c r="I44"/>
  <c r="J28"/>
  <c r="J3"/>
  <c r="H71" l="1"/>
  <c r="H70"/>
  <c r="H69"/>
  <c r="H68"/>
  <c r="H67"/>
  <c r="H66"/>
  <c r="J70" l="1"/>
  <c r="I71"/>
  <c r="J71"/>
  <c r="I66"/>
  <c r="I67"/>
  <c r="I68"/>
  <c r="I69"/>
  <c r="I70"/>
  <c r="J66"/>
  <c r="J67"/>
  <c r="J68"/>
  <c r="J69"/>
  <c r="H72"/>
  <c r="H73" s="1"/>
  <c r="I72" l="1"/>
  <c r="I73" s="1"/>
  <c r="J72"/>
  <c r="J73" s="1"/>
</calcChain>
</file>

<file path=xl/sharedStrings.xml><?xml version="1.0" encoding="utf-8"?>
<sst xmlns="http://schemas.openxmlformats.org/spreadsheetml/2006/main" count="149" uniqueCount="86">
  <si>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</si>
  <si>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</si>
  <si>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</si>
  <si>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</si>
  <si>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</si>
  <si>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</si>
  <si>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</si>
  <si>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</si>
  <si>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</si>
  <si>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</si>
  <si>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</si>
  <si>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</si>
  <si>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</si>
  <si>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</si>
  <si>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</si>
  <si>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</si>
  <si>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</si>
  <si>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</si>
  <si>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</si>
  <si>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</si>
  <si>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HS</t>
  </si>
  <si>
    <t>1_G</t>
  </si>
  <si>
    <t>1_HS</t>
  </si>
  <si>
    <t>1_T</t>
  </si>
  <si>
    <t>2_GS</t>
  </si>
  <si>
    <t>2_HS</t>
  </si>
  <si>
    <t>2_T</t>
  </si>
  <si>
    <t>3_G</t>
  </si>
  <si>
    <t>3_HS</t>
  </si>
  <si>
    <t>4</t>
  </si>
  <si>
    <t>4_G</t>
  </si>
  <si>
    <t>5_HS</t>
  </si>
  <si>
    <t>5_T</t>
  </si>
  <si>
    <t>6_G</t>
  </si>
  <si>
    <t>6_HS</t>
  </si>
  <si>
    <t>6_T</t>
  </si>
  <si>
    <t>T3</t>
  </si>
  <si>
    <t>10_G</t>
  </si>
  <si>
    <t>10_HS</t>
  </si>
  <si>
    <t>10_HS2</t>
  </si>
  <si>
    <t>11_G</t>
  </si>
  <si>
    <t>11_hs</t>
  </si>
  <si>
    <t>11T</t>
  </si>
  <si>
    <t>7_g</t>
  </si>
  <si>
    <t>7_hs</t>
  </si>
  <si>
    <t>7T</t>
  </si>
  <si>
    <t>8_g</t>
  </si>
  <si>
    <t>8_hs</t>
  </si>
  <si>
    <t>8T</t>
  </si>
  <si>
    <t>9_g</t>
  </si>
  <si>
    <t>9_hs</t>
  </si>
  <si>
    <t>9T</t>
  </si>
  <si>
    <t>J139reset</t>
  </si>
  <si>
    <t>12_g</t>
  </si>
  <si>
    <t>12_hs</t>
  </si>
  <si>
    <t>12T</t>
  </si>
  <si>
    <t>13_g</t>
  </si>
  <si>
    <t>13_hs</t>
  </si>
  <si>
    <t>13T</t>
  </si>
  <si>
    <t>14_g</t>
  </si>
  <si>
    <t>14_hs</t>
  </si>
  <si>
    <t>14_pid</t>
  </si>
  <si>
    <t>16_g</t>
  </si>
  <si>
    <t>16_hs</t>
  </si>
  <si>
    <t>16_pid</t>
  </si>
  <si>
    <t>18_g</t>
  </si>
  <si>
    <t>17_g</t>
  </si>
  <si>
    <t>19T</t>
  </si>
  <si>
    <t>20_g</t>
  </si>
  <si>
    <t>21_hs</t>
  </si>
  <si>
    <t>22T</t>
  </si>
  <si>
    <t>23_hs</t>
  </si>
  <si>
    <t>18_pid</t>
  </si>
  <si>
    <t>19_g</t>
  </si>
  <si>
    <t>20_hs</t>
  </si>
  <si>
    <t>21_g</t>
  </si>
  <si>
    <t>22_g</t>
  </si>
  <si>
    <t>23T</t>
  </si>
  <si>
    <t>18_hs</t>
  </si>
  <si>
    <t>17_pid</t>
  </si>
  <si>
    <t>19_hs</t>
  </si>
  <si>
    <t>20_pid</t>
  </si>
  <si>
    <t>21T</t>
  </si>
  <si>
    <t>22_hs</t>
  </si>
  <si>
    <t>Absolute</t>
  </si>
  <si>
    <t>95th Percentile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</si>
</sst>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18" fillId="0" borderId="11" xfId="0" applyNumberFormat="1" applyFont="1" applyBorder="1"/>
    <xf numFmtId="165" fontId="0" fillId="0" borderId="12" xfId="0" applyNumberFormat="1" applyBorder="1"/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" fontId="0" fillId="0" borderId="0" xfId="0" applyNumberFormat="1" applyFill="1"/>
    <xf numFmtId="165" fontId="0" fillId="33" borderId="13" xfId="0" applyNumberFormat="1" applyFill="1" applyBorder="1" applyAlignment="1">
      <alignment wrapText="1"/>
    </xf>
    <xf numFmtId="165" fontId="18" fillId="0" borderId="14" xfId="0" applyNumberFormat="1" applyFon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pane xSplit="6" ySplit="1" topLeftCell="G52" activePane="bottomRight" state="frozenSplit"/>
      <selection pane="topRight" activeCell="F1" sqref="F1"/>
      <selection pane="bottomLeft" activeCell="C2" sqref="C2"/>
      <selection pane="bottomRight" activeCell="I75" sqref="I75"/>
    </sheetView>
  </sheetViews>
  <sheetFormatPr defaultRowHeight="15"/>
  <cols>
    <col min="1" max="1" width="9.7109375" style="1" customWidth="1"/>
    <col min="2" max="2" width="10.85546875" style="2" customWidth="1"/>
    <col min="3" max="3" width="20.5703125" style="7" customWidth="1"/>
    <col min="4" max="4" width="19.85546875" style="7" customWidth="1"/>
    <col min="5" max="5" width="19.7109375" style="7" customWidth="1"/>
    <col min="6" max="6" width="8.28515625" style="1" customWidth="1"/>
    <col min="7" max="7" width="17.42578125" style="7" customWidth="1"/>
    <col min="8" max="8" width="14.42578125" style="7" customWidth="1"/>
    <col min="9" max="9" width="9.5703125" style="3" customWidth="1"/>
    <col min="10" max="10" width="8.140625" style="3" customWidth="1"/>
    <col min="11" max="11" width="9.140625" style="3"/>
  </cols>
  <sheetData>
    <row r="1" spans="1:11" ht="30.75" thickBot="1">
      <c r="A1" s="1" t="s">
        <v>0</v>
      </c>
      <c r="B1" s="2" t="s">
        <v>1</v>
      </c>
      <c r="C1" s="7" t="s">
        <v>3</v>
      </c>
      <c r="D1" s="7" t="s">
        <v>2</v>
      </c>
      <c r="E1" s="7" t="s">
        <v>4</v>
      </c>
      <c r="F1" s="1" t="s">
        <v>5</v>
      </c>
      <c r="G1" s="7" t="s">
        <v>6</v>
      </c>
      <c r="H1" s="7" t="s">
        <v>7</v>
      </c>
      <c r="I1" s="4" t="s">
        <v>9</v>
      </c>
      <c r="J1" s="14" t="s">
        <v>10</v>
      </c>
      <c r="K1" s="3" t="s">
        <v>84</v>
      </c>
    </row>
    <row r="2" spans="1:11">
      <c r="A2" s="1">
        <v>0</v>
      </c>
      <c r="B2" s="1" t="s">
        <v>21</v>
      </c>
      <c r="C2" s="7">
        <v>2630572.7179999999</v>
      </c>
      <c r="D2" s="7">
        <v>483177.83</v>
      </c>
      <c r="E2" s="7">
        <v>1125.1669999999999</v>
      </c>
      <c r="F2" s="1" t="s">
        <v>19</v>
      </c>
      <c r="G2" s="7">
        <v>1124.8944091799999</v>
      </c>
      <c r="H2" s="7">
        <v>0.27259082000000001</v>
      </c>
      <c r="J2" s="17">
        <f>H2</f>
        <v>0.27259082000000001</v>
      </c>
      <c r="K2" s="3">
        <f>ABS(H2)</f>
        <v>0.27259082000000001</v>
      </c>
    </row>
    <row r="3" spans="1:11">
      <c r="A3" s="1">
        <v>0</v>
      </c>
      <c r="B3" s="1" t="s">
        <v>23</v>
      </c>
      <c r="C3" s="7">
        <v>2630586.2059999998</v>
      </c>
      <c r="D3" s="7">
        <v>483175.50300000003</v>
      </c>
      <c r="E3" s="7">
        <v>1125.5139999999999</v>
      </c>
      <c r="F3" s="1" t="s">
        <v>19</v>
      </c>
      <c r="G3" s="7">
        <v>1124.7844238299999</v>
      </c>
      <c r="H3" s="7">
        <v>0.72957616999999997</v>
      </c>
      <c r="J3" s="17">
        <f>H3</f>
        <v>0.72957616999999997</v>
      </c>
      <c r="K3" s="3">
        <f>ABS(H3)</f>
        <v>0.72957616999999997</v>
      </c>
    </row>
    <row r="4" spans="1:11">
      <c r="A4" s="1">
        <v>0</v>
      </c>
      <c r="B4" s="1" t="s">
        <v>37</v>
      </c>
      <c r="C4" s="7">
        <v>2530122.8280000002</v>
      </c>
      <c r="D4" s="7">
        <v>780939.39899999998</v>
      </c>
      <c r="E4" s="7">
        <v>1384.463</v>
      </c>
      <c r="F4" s="1" t="s">
        <v>19</v>
      </c>
      <c r="G4" s="7">
        <v>1384.71130371</v>
      </c>
      <c r="H4" s="7">
        <v>-0.24830371000000001</v>
      </c>
      <c r="J4" s="17">
        <f>H4</f>
        <v>-0.24830371000000001</v>
      </c>
      <c r="K4" s="3">
        <f>ABS(H4)</f>
        <v>0.24830371000000001</v>
      </c>
    </row>
    <row r="5" spans="1:11">
      <c r="A5" s="1">
        <v>0</v>
      </c>
      <c r="B5" s="1" t="s">
        <v>40</v>
      </c>
      <c r="C5" s="7">
        <v>2460625.398</v>
      </c>
      <c r="D5" s="7">
        <v>796982.66099999996</v>
      </c>
      <c r="E5" s="7">
        <v>1439.326</v>
      </c>
      <c r="F5" s="1" t="s">
        <v>19</v>
      </c>
      <c r="G5" s="7">
        <v>1439.78222656</v>
      </c>
      <c r="H5" s="7">
        <v>-0.45622656</v>
      </c>
      <c r="J5" s="17">
        <f>H5</f>
        <v>-0.45622656</v>
      </c>
      <c r="K5" s="3">
        <f>ABS(H5)</f>
        <v>0.45622656</v>
      </c>
    </row>
    <row r="6" spans="1:11">
      <c r="A6" s="1">
        <v>0</v>
      </c>
      <c r="B6" s="1" t="s">
        <v>42</v>
      </c>
      <c r="C6" s="7">
        <v>2460652.7280000001</v>
      </c>
      <c r="D6" s="7">
        <v>796983.16899999999</v>
      </c>
      <c r="E6" s="7">
        <v>1439.326</v>
      </c>
      <c r="F6" s="1" t="s">
        <v>19</v>
      </c>
      <c r="G6" s="7">
        <v>1439.7687988299999</v>
      </c>
      <c r="H6" s="7">
        <v>-0.44279882999999998</v>
      </c>
      <c r="J6" s="17">
        <f>H6</f>
        <v>-0.44279882999999998</v>
      </c>
      <c r="K6" s="3">
        <f>ABS(H6)</f>
        <v>0.44279882999999998</v>
      </c>
    </row>
    <row r="7" spans="1:11">
      <c r="A7" s="1">
        <v>0</v>
      </c>
      <c r="B7" s="1" t="s">
        <v>53</v>
      </c>
      <c r="C7" s="7">
        <v>2449606.963</v>
      </c>
      <c r="D7" s="7">
        <v>817867.25199999998</v>
      </c>
      <c r="E7" s="7">
        <v>1555.403</v>
      </c>
      <c r="F7" s="1" t="s">
        <v>19</v>
      </c>
      <c r="G7" s="7">
        <v>1555.8149414100001</v>
      </c>
      <c r="H7" s="7">
        <v>-0.41194141000000001</v>
      </c>
      <c r="J7" s="17">
        <f>H7</f>
        <v>-0.41194141000000001</v>
      </c>
      <c r="K7" s="3">
        <f>ABS(H7)</f>
        <v>0.41194141000000001</v>
      </c>
    </row>
    <row r="8" spans="1:11">
      <c r="A8" s="1">
        <v>0</v>
      </c>
      <c r="B8" s="1" t="s">
        <v>55</v>
      </c>
      <c r="C8" s="7">
        <v>2449601.983</v>
      </c>
      <c r="D8" s="7">
        <v>817917.36699999997</v>
      </c>
      <c r="E8" s="7">
        <v>1554.83</v>
      </c>
      <c r="F8" s="1" t="s">
        <v>19</v>
      </c>
      <c r="G8" s="7">
        <v>1555.4528808600001</v>
      </c>
      <c r="H8" s="7">
        <v>-0.62288085999999998</v>
      </c>
      <c r="J8" s="17">
        <f>H8</f>
        <v>-0.62288085999999998</v>
      </c>
      <c r="K8" s="3">
        <f>ABS(H8)</f>
        <v>0.62288085999999998</v>
      </c>
    </row>
    <row r="9" spans="1:11">
      <c r="A9" s="1">
        <v>0</v>
      </c>
      <c r="B9" s="1" t="s">
        <v>56</v>
      </c>
      <c r="C9" s="7">
        <v>2382876.4840000002</v>
      </c>
      <c r="D9" s="7">
        <v>765414.88699999999</v>
      </c>
      <c r="E9" s="7">
        <v>1476.797</v>
      </c>
      <c r="F9" s="1" t="s">
        <v>19</v>
      </c>
      <c r="G9" s="7">
        <v>1476.3852539100001</v>
      </c>
      <c r="H9" s="7">
        <v>0.41174609000000001</v>
      </c>
      <c r="J9" s="17">
        <f>H9</f>
        <v>0.41174609000000001</v>
      </c>
      <c r="K9" s="3">
        <f>ABS(H9)</f>
        <v>0.41174609000000001</v>
      </c>
    </row>
    <row r="10" spans="1:11">
      <c r="A10" s="1">
        <v>0</v>
      </c>
      <c r="B10" s="1" t="s">
        <v>58</v>
      </c>
      <c r="C10" s="7">
        <v>2382867.6460000002</v>
      </c>
      <c r="D10" s="7">
        <v>765484.12899999996</v>
      </c>
      <c r="E10" s="7">
        <v>1476.2950000000001</v>
      </c>
      <c r="F10" s="1" t="s">
        <v>19</v>
      </c>
      <c r="G10" s="7">
        <v>1476.0225830100001</v>
      </c>
      <c r="H10" s="7">
        <v>0.27241699000000003</v>
      </c>
      <c r="J10" s="17">
        <f>H10</f>
        <v>0.27241699000000003</v>
      </c>
      <c r="K10" s="3">
        <f>ABS(H10)</f>
        <v>0.27241699000000003</v>
      </c>
    </row>
    <row r="11" spans="1:11">
      <c r="A11" s="1">
        <v>0</v>
      </c>
      <c r="B11" s="1" t="s">
        <v>59</v>
      </c>
      <c r="C11" s="7">
        <v>2347718.085</v>
      </c>
      <c r="D11" s="7">
        <v>817063.571</v>
      </c>
      <c r="E11" s="7">
        <v>1528.856</v>
      </c>
      <c r="F11" s="1" t="s">
        <v>19</v>
      </c>
      <c r="G11" s="7">
        <v>1529.0061035199999</v>
      </c>
      <c r="H11" s="7">
        <v>-0.15010351999999999</v>
      </c>
      <c r="J11" s="17">
        <f>H11</f>
        <v>-0.15010351999999999</v>
      </c>
      <c r="K11" s="3">
        <f>ABS(H11)</f>
        <v>0.15010351999999999</v>
      </c>
    </row>
    <row r="12" spans="1:11">
      <c r="A12" s="1">
        <v>0</v>
      </c>
      <c r="B12" s="1" t="s">
        <v>62</v>
      </c>
      <c r="C12" s="7">
        <v>2228896.4649999999</v>
      </c>
      <c r="D12" s="7">
        <v>813316.95499999996</v>
      </c>
      <c r="E12" s="7">
        <v>1677.347</v>
      </c>
      <c r="F12" s="1" t="s">
        <v>19</v>
      </c>
      <c r="G12" s="7">
        <v>1677.3376464800001</v>
      </c>
      <c r="H12" s="7">
        <v>9.3535199998799994E-3</v>
      </c>
      <c r="J12" s="17">
        <f>H12</f>
        <v>9.3535199998799994E-3</v>
      </c>
      <c r="K12" s="3">
        <f>ABS(H12)</f>
        <v>9.3535199998799994E-3</v>
      </c>
    </row>
    <row r="13" spans="1:11">
      <c r="A13" s="1">
        <v>0</v>
      </c>
      <c r="B13" s="1" t="s">
        <v>66</v>
      </c>
      <c r="C13" s="7">
        <v>2175079.6209999998</v>
      </c>
      <c r="D13" s="7">
        <v>842203.65300000005</v>
      </c>
      <c r="E13" s="7">
        <v>1759.155</v>
      </c>
      <c r="F13" s="1" t="s">
        <v>19</v>
      </c>
      <c r="G13" s="7">
        <v>1759.3385009799999</v>
      </c>
      <c r="H13" s="7">
        <v>-0.18350098000000001</v>
      </c>
      <c r="J13" s="17">
        <f>H13</f>
        <v>-0.18350098000000001</v>
      </c>
      <c r="K13" s="3">
        <f>ABS(H13)</f>
        <v>0.18350098000000001</v>
      </c>
    </row>
    <row r="14" spans="1:11">
      <c r="A14" s="1">
        <v>0</v>
      </c>
      <c r="B14" s="1" t="s">
        <v>65</v>
      </c>
      <c r="C14" s="7">
        <v>2088730.9569999999</v>
      </c>
      <c r="D14" s="7">
        <v>887531.348</v>
      </c>
      <c r="E14" s="7">
        <v>1853.098</v>
      </c>
      <c r="F14" s="1" t="s">
        <v>19</v>
      </c>
      <c r="G14" s="7">
        <v>1853.6877441399999</v>
      </c>
      <c r="H14" s="7">
        <v>-0.58974413999999997</v>
      </c>
      <c r="J14" s="17">
        <f>H14</f>
        <v>-0.58974413999999997</v>
      </c>
      <c r="K14" s="3">
        <f>ABS(H14)</f>
        <v>0.58974413999999997</v>
      </c>
    </row>
    <row r="15" spans="1:11">
      <c r="A15" s="1">
        <v>0</v>
      </c>
      <c r="B15" s="1" t="s">
        <v>73</v>
      </c>
      <c r="C15" s="7">
        <v>2052201.051</v>
      </c>
      <c r="D15" s="7">
        <v>931039.23199999996</v>
      </c>
      <c r="E15" s="7">
        <v>1914.443</v>
      </c>
      <c r="F15" s="1" t="s">
        <v>19</v>
      </c>
      <c r="G15" s="7">
        <v>1915.1124267600001</v>
      </c>
      <c r="H15" s="7">
        <v>-0.66942676000000001</v>
      </c>
      <c r="J15" s="17">
        <f>H15</f>
        <v>-0.66942676000000001</v>
      </c>
      <c r="K15" s="3">
        <f>ABS(H15)</f>
        <v>0.66942676000000001</v>
      </c>
    </row>
    <row r="16" spans="1:11">
      <c r="A16" s="1">
        <v>0</v>
      </c>
      <c r="B16" s="1" t="s">
        <v>67</v>
      </c>
      <c r="C16" s="7">
        <v>2052167.433</v>
      </c>
      <c r="D16" s="7">
        <v>931038.99199999997</v>
      </c>
      <c r="E16" s="7">
        <v>1915.26</v>
      </c>
      <c r="F16" s="1" t="s">
        <v>19</v>
      </c>
      <c r="G16" s="7">
        <v>1915.50488281</v>
      </c>
      <c r="H16" s="7">
        <v>-0.24488281000000001</v>
      </c>
      <c r="J16" s="17">
        <f>H16</f>
        <v>-0.24488281000000001</v>
      </c>
      <c r="K16" s="3">
        <f>ABS(H16)</f>
        <v>0.24488281000000001</v>
      </c>
    </row>
    <row r="17" spans="1:11">
      <c r="A17" s="1">
        <v>0</v>
      </c>
      <c r="B17" s="1" t="s">
        <v>24</v>
      </c>
      <c r="C17" s="7">
        <v>2668837.1579999998</v>
      </c>
      <c r="D17" s="7">
        <v>481632.27899999998</v>
      </c>
      <c r="E17" s="7">
        <v>1249.4770000000001</v>
      </c>
      <c r="F17" s="1" t="s">
        <v>19</v>
      </c>
      <c r="G17" s="7">
        <v>1249.3099365200001</v>
      </c>
      <c r="H17" s="7">
        <v>0.16706347999999999</v>
      </c>
      <c r="J17" s="17">
        <f>H17</f>
        <v>0.16706347999999999</v>
      </c>
      <c r="K17" s="3">
        <f>ABS(H17)</f>
        <v>0.16706347999999999</v>
      </c>
    </row>
    <row r="18" spans="1:11">
      <c r="A18" s="1">
        <v>0</v>
      </c>
      <c r="B18" s="1" t="s">
        <v>26</v>
      </c>
      <c r="C18" s="7">
        <v>2668855.5830000001</v>
      </c>
      <c r="D18" s="7">
        <v>481648.66</v>
      </c>
      <c r="E18" s="7">
        <v>1250.6320000000001</v>
      </c>
      <c r="F18" s="1" t="s">
        <v>19</v>
      </c>
      <c r="G18" s="7">
        <v>1250.2729492200001</v>
      </c>
      <c r="H18" s="7">
        <v>0.35905078000000001</v>
      </c>
      <c r="J18" s="17">
        <f>H18</f>
        <v>0.35905078000000001</v>
      </c>
      <c r="K18" s="3">
        <f>ABS(H18)</f>
        <v>0.35905078000000001</v>
      </c>
    </row>
    <row r="19" spans="1:11">
      <c r="A19" s="1">
        <v>0</v>
      </c>
      <c r="B19" s="1" t="s">
        <v>68</v>
      </c>
      <c r="C19" s="7">
        <v>2006855.375</v>
      </c>
      <c r="D19" s="7">
        <v>963533.09600000002</v>
      </c>
      <c r="E19" s="7">
        <v>2009.127</v>
      </c>
      <c r="F19" s="1" t="s">
        <v>19</v>
      </c>
      <c r="G19" s="7">
        <v>2009.16174316</v>
      </c>
      <c r="H19" s="7">
        <v>-3.4743160000099998E-2</v>
      </c>
      <c r="J19" s="17">
        <f>H19</f>
        <v>-3.4743160000099998E-2</v>
      </c>
      <c r="K19" s="3">
        <f>ABS(H19)</f>
        <v>3.4743160000099998E-2</v>
      </c>
    </row>
    <row r="20" spans="1:11">
      <c r="A20" s="1">
        <v>0</v>
      </c>
      <c r="B20" s="1" t="s">
        <v>75</v>
      </c>
      <c r="C20" s="7">
        <v>2004952.5819999999</v>
      </c>
      <c r="D20" s="7">
        <v>950971.36699999997</v>
      </c>
      <c r="E20" s="7">
        <v>1967.412</v>
      </c>
      <c r="F20" s="1" t="s">
        <v>19</v>
      </c>
      <c r="G20" s="7">
        <v>1967.765625</v>
      </c>
      <c r="H20" s="7">
        <v>-0.35362500000000002</v>
      </c>
      <c r="J20" s="17">
        <f>H20</f>
        <v>-0.35362500000000002</v>
      </c>
      <c r="K20" s="3">
        <f>ABS(H20)</f>
        <v>0.35362500000000002</v>
      </c>
    </row>
    <row r="21" spans="1:11">
      <c r="A21" s="1">
        <v>0</v>
      </c>
      <c r="B21" s="1" t="s">
        <v>82</v>
      </c>
      <c r="C21" s="7">
        <v>2004931.7379999999</v>
      </c>
      <c r="D21" s="7">
        <v>950959.48300000001</v>
      </c>
      <c r="E21" s="7">
        <v>1967.8989999999999</v>
      </c>
      <c r="F21" s="1" t="s">
        <v>19</v>
      </c>
      <c r="G21" s="7">
        <v>1967.8763427700001</v>
      </c>
      <c r="H21" s="7">
        <v>2.2657229999800001E-2</v>
      </c>
      <c r="J21" s="17">
        <f>H21</f>
        <v>2.2657229999800001E-2</v>
      </c>
      <c r="K21" s="3">
        <f>ABS(H21)</f>
        <v>2.2657229999800001E-2</v>
      </c>
    </row>
    <row r="22" spans="1:11">
      <c r="A22" s="1">
        <v>0</v>
      </c>
      <c r="B22" s="1" t="s">
        <v>76</v>
      </c>
      <c r="C22" s="7">
        <v>1965682.7220000001</v>
      </c>
      <c r="D22" s="7">
        <v>956305.87899999996</v>
      </c>
      <c r="E22" s="7">
        <v>2021.6679999999999</v>
      </c>
      <c r="F22" s="1" t="s">
        <v>19</v>
      </c>
      <c r="G22" s="7">
        <v>2022.2487793</v>
      </c>
      <c r="H22" s="7">
        <v>-0.5807793</v>
      </c>
      <c r="J22" s="17">
        <f>H22</f>
        <v>-0.5807793</v>
      </c>
      <c r="K22" s="3">
        <f>ABS(H22)</f>
        <v>0.5807793</v>
      </c>
    </row>
    <row r="23" spans="1:11">
      <c r="A23" s="1">
        <v>0</v>
      </c>
      <c r="B23" s="1" t="s">
        <v>70</v>
      </c>
      <c r="C23" s="7">
        <v>1965681.5319999999</v>
      </c>
      <c r="D23" s="7">
        <v>956349.853</v>
      </c>
      <c r="E23" s="7">
        <v>2022.107</v>
      </c>
      <c r="F23" s="1" t="s">
        <v>19</v>
      </c>
      <c r="G23" s="7">
        <v>2022.0867919899999</v>
      </c>
      <c r="H23" s="7">
        <v>2.0208009999999998E-2</v>
      </c>
      <c r="J23" s="17">
        <f>H23</f>
        <v>2.0208009999999998E-2</v>
      </c>
      <c r="K23" s="3">
        <f>ABS(H23)</f>
        <v>2.0208009999999998E-2</v>
      </c>
    </row>
    <row r="24" spans="1:11">
      <c r="A24" s="1">
        <v>0</v>
      </c>
      <c r="B24" s="1" t="s">
        <v>77</v>
      </c>
      <c r="C24" s="7">
        <v>1960308.662</v>
      </c>
      <c r="D24" s="7">
        <v>966057.34499999997</v>
      </c>
      <c r="E24" s="7">
        <v>2043.5650000000001</v>
      </c>
      <c r="F24" s="1" t="s">
        <v>19</v>
      </c>
      <c r="G24" s="7">
        <v>2043.40588379</v>
      </c>
      <c r="H24" s="7">
        <v>0.15911621000000001</v>
      </c>
      <c r="J24" s="17">
        <f>H24</f>
        <v>0.15911621000000001</v>
      </c>
      <c r="K24" s="3">
        <f>ABS(H24)</f>
        <v>0.15911621000000001</v>
      </c>
    </row>
    <row r="25" spans="1:11">
      <c r="A25" s="1">
        <v>0</v>
      </c>
      <c r="B25" s="1" t="s">
        <v>27</v>
      </c>
      <c r="C25" s="7">
        <v>2669980.551</v>
      </c>
      <c r="D25" s="7">
        <v>530073.43500000006</v>
      </c>
      <c r="E25" s="7">
        <v>1282.3920000000001</v>
      </c>
      <c r="F25" s="1" t="s">
        <v>19</v>
      </c>
      <c r="G25" s="7">
        <v>1282.4868164100001</v>
      </c>
      <c r="H25" s="7">
        <v>-9.4816410000000004E-2</v>
      </c>
      <c r="J25" s="17">
        <f>H25</f>
        <v>-9.4816410000000004E-2</v>
      </c>
      <c r="K25" s="3">
        <f>ABS(H25)</f>
        <v>9.4816410000000004E-2</v>
      </c>
    </row>
    <row r="26" spans="1:11">
      <c r="A26" s="1">
        <v>0</v>
      </c>
      <c r="B26" s="1" t="s">
        <v>30</v>
      </c>
      <c r="C26" s="7">
        <v>2630609.1919999998</v>
      </c>
      <c r="D26" s="7">
        <v>534117.00399999996</v>
      </c>
      <c r="E26" s="7">
        <v>1166.442</v>
      </c>
      <c r="F26" s="1" t="s">
        <v>19</v>
      </c>
      <c r="G26" s="7">
        <v>1165.4074707</v>
      </c>
      <c r="H26" s="7">
        <v>1.0345293</v>
      </c>
      <c r="J26" s="17">
        <f>H26</f>
        <v>1.0345293</v>
      </c>
      <c r="K26" s="3">
        <f>ABS(H26)</f>
        <v>1.0345293</v>
      </c>
    </row>
    <row r="27" spans="1:11">
      <c r="A27" s="1">
        <v>0</v>
      </c>
      <c r="B27" s="1" t="s">
        <v>32</v>
      </c>
      <c r="C27" s="7">
        <v>2626122.682</v>
      </c>
      <c r="D27" s="7">
        <v>583514.19499999995</v>
      </c>
      <c r="E27" s="7">
        <v>1165.309</v>
      </c>
      <c r="F27" s="1" t="s">
        <v>19</v>
      </c>
      <c r="G27" s="7">
        <v>1164.78967285</v>
      </c>
      <c r="H27" s="7">
        <v>0.51932714999999996</v>
      </c>
      <c r="J27" s="17">
        <f>H27</f>
        <v>0.51932714999999996</v>
      </c>
      <c r="K27" s="3">
        <f>ABS(H27)</f>
        <v>0.51932714999999996</v>
      </c>
    </row>
    <row r="28" spans="1:11">
      <c r="A28" s="1">
        <v>0</v>
      </c>
      <c r="B28" s="1" t="s">
        <v>33</v>
      </c>
      <c r="C28" s="7">
        <v>2664104.15</v>
      </c>
      <c r="D28" s="7">
        <v>585073.28099999996</v>
      </c>
      <c r="E28" s="7">
        <v>1290.1300000000001</v>
      </c>
      <c r="F28" s="1" t="s">
        <v>19</v>
      </c>
      <c r="G28" s="7">
        <v>1289.8150634799999</v>
      </c>
      <c r="H28" s="7">
        <v>0.31493652</v>
      </c>
      <c r="J28" s="17">
        <f>H28</f>
        <v>0.31493652</v>
      </c>
      <c r="K28" s="3">
        <f>ABS(H28)</f>
        <v>0.31493652</v>
      </c>
    </row>
    <row r="29" spans="1:11">
      <c r="A29" s="1">
        <v>0</v>
      </c>
      <c r="B29" s="1" t="s">
        <v>35</v>
      </c>
      <c r="C29" s="7">
        <v>2664098.557</v>
      </c>
      <c r="D29" s="7">
        <v>585064.76199999999</v>
      </c>
      <c r="E29" s="7">
        <v>1288.78</v>
      </c>
      <c r="F29" s="1" t="s">
        <v>19</v>
      </c>
      <c r="G29" s="7">
        <v>1288.41174316</v>
      </c>
      <c r="H29" s="7">
        <v>0.36825683999999997</v>
      </c>
      <c r="J29" s="17">
        <f>H29</f>
        <v>0.36825683999999997</v>
      </c>
      <c r="K29" s="3">
        <f>ABS(H29)</f>
        <v>0.36825683999999997</v>
      </c>
    </row>
    <row r="30" spans="1:11">
      <c r="A30" s="1">
        <v>0</v>
      </c>
      <c r="B30" s="1" t="s">
        <v>43</v>
      </c>
      <c r="C30" s="7">
        <v>2523415.773</v>
      </c>
      <c r="D30" s="7">
        <v>711935.48400000005</v>
      </c>
      <c r="E30" s="7">
        <v>1427.3019999999999</v>
      </c>
      <c r="F30" s="1" t="s">
        <v>19</v>
      </c>
      <c r="G30" s="7">
        <v>1427.16638184</v>
      </c>
      <c r="H30" s="7">
        <v>0.13561815999999999</v>
      </c>
      <c r="J30" s="17">
        <f>H30</f>
        <v>0.13561815999999999</v>
      </c>
      <c r="K30" s="3">
        <f>ABS(H30)</f>
        <v>0.13561815999999999</v>
      </c>
    </row>
    <row r="31" spans="1:11">
      <c r="A31" s="1">
        <v>0</v>
      </c>
      <c r="B31" s="1" t="s">
        <v>45</v>
      </c>
      <c r="C31" s="7">
        <v>2523413.0610000002</v>
      </c>
      <c r="D31" s="7">
        <v>711946.36100000003</v>
      </c>
      <c r="E31" s="7">
        <v>1427.8979999999999</v>
      </c>
      <c r="F31" s="1" t="s">
        <v>19</v>
      </c>
      <c r="G31" s="7">
        <v>1427.6857910199999</v>
      </c>
      <c r="H31" s="7">
        <v>0.21220897999999999</v>
      </c>
      <c r="J31" s="17">
        <f>H31</f>
        <v>0.21220897999999999</v>
      </c>
      <c r="K31" s="3">
        <f>ABS(H31)</f>
        <v>0.21220897999999999</v>
      </c>
    </row>
    <row r="32" spans="1:11">
      <c r="A32" s="1">
        <v>0</v>
      </c>
      <c r="B32" s="1" t="s">
        <v>46</v>
      </c>
      <c r="C32" s="7">
        <v>2543038.5260000001</v>
      </c>
      <c r="D32" s="7">
        <v>712635.35600000003</v>
      </c>
      <c r="E32" s="7">
        <v>1318.3019999999999</v>
      </c>
      <c r="F32" s="1" t="s">
        <v>19</v>
      </c>
      <c r="G32" s="7">
        <v>1319.21032715</v>
      </c>
      <c r="H32" s="7">
        <v>-0.90832714999999997</v>
      </c>
      <c r="J32" s="17">
        <f>H32</f>
        <v>-0.90832714999999997</v>
      </c>
      <c r="K32" s="3">
        <f>ABS(H32)</f>
        <v>0.90832714999999997</v>
      </c>
    </row>
    <row r="33" spans="1:11">
      <c r="A33" s="1">
        <v>0</v>
      </c>
      <c r="B33" s="1" t="s">
        <v>48</v>
      </c>
      <c r="C33" s="7">
        <v>2543022.8330000001</v>
      </c>
      <c r="D33" s="7">
        <v>712678.103</v>
      </c>
      <c r="E33" s="7">
        <v>1317.9079999999999</v>
      </c>
      <c r="F33" s="1" t="s">
        <v>19</v>
      </c>
      <c r="G33" s="7">
        <v>1318.7106933600001</v>
      </c>
      <c r="H33" s="7">
        <v>-0.80269336000000002</v>
      </c>
      <c r="J33" s="17">
        <f>H33</f>
        <v>-0.80269336000000002</v>
      </c>
      <c r="K33" s="3">
        <f>ABS(H33)</f>
        <v>0.80269336000000002</v>
      </c>
    </row>
    <row r="34" spans="1:11">
      <c r="A34" s="1">
        <v>0</v>
      </c>
      <c r="B34" s="1" t="s">
        <v>49</v>
      </c>
      <c r="C34" s="7">
        <v>2509569.0920000002</v>
      </c>
      <c r="D34" s="7">
        <v>759123.39</v>
      </c>
      <c r="E34" s="7">
        <v>1390.0419999999999</v>
      </c>
      <c r="F34" s="1" t="s">
        <v>19</v>
      </c>
      <c r="G34" s="7">
        <v>1390.06481934</v>
      </c>
      <c r="H34" s="7">
        <v>-2.28193400001E-2</v>
      </c>
      <c r="J34" s="17">
        <f>H34</f>
        <v>-2.28193400001E-2</v>
      </c>
      <c r="K34" s="3">
        <f>ABS(H34)</f>
        <v>2.28193400001E-2</v>
      </c>
    </row>
    <row r="35" spans="1:11">
      <c r="A35" s="1">
        <v>0</v>
      </c>
      <c r="B35" s="1" t="s">
        <v>51</v>
      </c>
      <c r="C35" s="7">
        <v>2509581.3110000002</v>
      </c>
      <c r="D35" s="7">
        <v>759128.47400000005</v>
      </c>
      <c r="E35" s="7">
        <v>1390.673</v>
      </c>
      <c r="F35" s="1" t="s">
        <v>19</v>
      </c>
      <c r="G35" s="7">
        <v>1390.5817871100001</v>
      </c>
      <c r="H35" s="7">
        <v>9.1212890000000005E-2</v>
      </c>
      <c r="J35" s="17">
        <f>H35</f>
        <v>9.1212890000000005E-2</v>
      </c>
      <c r="K35" s="3">
        <f>ABS(H35)</f>
        <v>9.1212890000000005E-2</v>
      </c>
    </row>
    <row r="36" spans="1:11">
      <c r="A36" s="1">
        <v>0</v>
      </c>
      <c r="B36" s="13" t="s">
        <v>52</v>
      </c>
      <c r="C36" s="7">
        <v>2543208.7560000001</v>
      </c>
      <c r="D36" s="7">
        <v>744471.79299999995</v>
      </c>
      <c r="E36" s="7">
        <v>1487.3679999999999</v>
      </c>
      <c r="F36" s="1" t="s">
        <v>19</v>
      </c>
      <c r="G36" s="7">
        <v>1487.6413574200001</v>
      </c>
      <c r="H36" s="7">
        <v>-0.27335742000000002</v>
      </c>
      <c r="J36" s="17">
        <f>H36</f>
        <v>-0.27335742000000002</v>
      </c>
      <c r="K36" s="3">
        <f>ABS(H36)</f>
        <v>0.27335742000000002</v>
      </c>
    </row>
    <row r="37" spans="1:11">
      <c r="A37" s="1">
        <v>0</v>
      </c>
      <c r="B37" s="1" t="s">
        <v>22</v>
      </c>
      <c r="C37" s="7">
        <v>2630573.08</v>
      </c>
      <c r="D37" s="7">
        <v>483163.01</v>
      </c>
      <c r="E37" s="7">
        <v>1126.4670000000001</v>
      </c>
      <c r="F37" s="1" t="s">
        <v>20</v>
      </c>
      <c r="G37" s="7">
        <v>1125.89453125</v>
      </c>
      <c r="H37" s="7">
        <v>0.57246874999999997</v>
      </c>
      <c r="I37" s="3">
        <f>H37</f>
        <v>0.57246874999999997</v>
      </c>
      <c r="J37" s="17"/>
      <c r="K37" s="3">
        <f>ABS(H37)</f>
        <v>0.57246874999999997</v>
      </c>
    </row>
    <row r="38" spans="1:11">
      <c r="A38" s="1">
        <v>0</v>
      </c>
      <c r="B38" s="1" t="s">
        <v>38</v>
      </c>
      <c r="C38" s="7">
        <v>2530060.31</v>
      </c>
      <c r="D38" s="7">
        <v>780933.821</v>
      </c>
      <c r="E38" s="7">
        <v>1385.7049999999999</v>
      </c>
      <c r="F38" s="1" t="s">
        <v>20</v>
      </c>
      <c r="G38" s="7">
        <v>1385.5114746100001</v>
      </c>
      <c r="H38" s="7">
        <v>0.19352538999999999</v>
      </c>
      <c r="I38" s="3">
        <f>H38</f>
        <v>0.19352538999999999</v>
      </c>
      <c r="J38" s="17"/>
      <c r="K38" s="3">
        <f>ABS(H38)</f>
        <v>0.19352538999999999</v>
      </c>
    </row>
    <row r="39" spans="1:11">
      <c r="A39" s="1">
        <v>0</v>
      </c>
      <c r="B39" s="1" t="s">
        <v>39</v>
      </c>
      <c r="C39" s="7">
        <v>2530058.6310000001</v>
      </c>
      <c r="D39" s="7">
        <v>780934.42</v>
      </c>
      <c r="E39" s="7">
        <v>1385.7170000000001</v>
      </c>
      <c r="F39" s="1" t="s">
        <v>20</v>
      </c>
      <c r="G39" s="7">
        <v>1385.5981445299999</v>
      </c>
      <c r="H39" s="7">
        <v>0.11885547</v>
      </c>
      <c r="I39" s="3">
        <f>H39</f>
        <v>0.11885547</v>
      </c>
      <c r="J39" s="17"/>
      <c r="K39" s="3">
        <f>ABS(H39)</f>
        <v>0.11885547</v>
      </c>
    </row>
    <row r="40" spans="1:11">
      <c r="A40" s="1">
        <v>0</v>
      </c>
      <c r="B40" s="1" t="s">
        <v>41</v>
      </c>
      <c r="C40" s="7">
        <v>2460693.3089999999</v>
      </c>
      <c r="D40" s="7">
        <v>796990.18400000001</v>
      </c>
      <c r="E40" s="7">
        <v>1442.395</v>
      </c>
      <c r="F40" s="1" t="s">
        <v>20</v>
      </c>
      <c r="G40" s="7">
        <v>1442.26623535</v>
      </c>
      <c r="H40" s="7">
        <v>0.12876465000000001</v>
      </c>
      <c r="I40" s="3">
        <f>H40</f>
        <v>0.12876465000000001</v>
      </c>
      <c r="J40" s="17"/>
      <c r="K40" s="3">
        <f>ABS(H40)</f>
        <v>0.12876465000000001</v>
      </c>
    </row>
    <row r="41" spans="1:11">
      <c r="A41" s="1">
        <v>0</v>
      </c>
      <c r="B41" s="1" t="s">
        <v>54</v>
      </c>
      <c r="C41" s="7">
        <v>2449619.9920000001</v>
      </c>
      <c r="D41" s="7">
        <v>817856.56299999997</v>
      </c>
      <c r="E41" s="7">
        <v>1555.819</v>
      </c>
      <c r="F41" s="1" t="s">
        <v>20</v>
      </c>
      <c r="G41" s="7">
        <v>1556.2360839800001</v>
      </c>
      <c r="H41" s="7">
        <v>-0.41708398000000002</v>
      </c>
      <c r="I41" s="3">
        <f>H41</f>
        <v>-0.41708398000000002</v>
      </c>
      <c r="J41" s="17"/>
      <c r="K41" s="3">
        <f>ABS(H41)</f>
        <v>0.41708398000000002</v>
      </c>
    </row>
    <row r="42" spans="1:11">
      <c r="A42" s="1">
        <v>0</v>
      </c>
      <c r="B42" s="1" t="s">
        <v>57</v>
      </c>
      <c r="C42" s="7">
        <v>2382879.9530000002</v>
      </c>
      <c r="D42" s="7">
        <v>765451.73899999994</v>
      </c>
      <c r="E42" s="7">
        <v>1479.232</v>
      </c>
      <c r="F42" s="1" t="s">
        <v>20</v>
      </c>
      <c r="G42" s="7">
        <v>1479.2569580100001</v>
      </c>
      <c r="H42" s="7">
        <v>-2.4958010000099999E-2</v>
      </c>
      <c r="I42" s="3">
        <f>H42</f>
        <v>-2.4958010000099999E-2</v>
      </c>
      <c r="J42" s="17"/>
      <c r="K42" s="3">
        <f>ABS(H42)</f>
        <v>2.4958010000099999E-2</v>
      </c>
    </row>
    <row r="43" spans="1:11">
      <c r="A43" s="1">
        <v>0</v>
      </c>
      <c r="B43" s="1" t="s">
        <v>60</v>
      </c>
      <c r="C43" s="7">
        <v>2347711.04</v>
      </c>
      <c r="D43" s="7">
        <v>817027.59699999995</v>
      </c>
      <c r="E43" s="7">
        <v>1529.3320000000001</v>
      </c>
      <c r="F43" s="1" t="s">
        <v>20</v>
      </c>
      <c r="G43" s="7">
        <v>1529.26721191</v>
      </c>
      <c r="H43" s="7">
        <v>6.4788090000099996E-2</v>
      </c>
      <c r="I43" s="3">
        <f>H43</f>
        <v>6.4788090000099996E-2</v>
      </c>
      <c r="J43" s="17"/>
      <c r="K43" s="3">
        <f>ABS(H43)</f>
        <v>6.4788090000099996E-2</v>
      </c>
    </row>
    <row r="44" spans="1:11">
      <c r="A44" s="1">
        <v>0</v>
      </c>
      <c r="B44" s="13" t="s">
        <v>61</v>
      </c>
      <c r="C44" s="7">
        <v>2347732.6090000002</v>
      </c>
      <c r="D44" s="7">
        <v>817091.13500000001</v>
      </c>
      <c r="E44" s="7">
        <v>1527.875</v>
      </c>
      <c r="F44" s="1" t="s">
        <v>20</v>
      </c>
      <c r="G44" s="7">
        <v>1528.1350097699999</v>
      </c>
      <c r="H44" s="7">
        <v>-0.26000976999999997</v>
      </c>
      <c r="I44" s="3">
        <f>H44</f>
        <v>-0.26000976999999997</v>
      </c>
      <c r="J44" s="17"/>
      <c r="K44" s="3">
        <f>ABS(H44)</f>
        <v>0.26000976999999997</v>
      </c>
    </row>
    <row r="45" spans="1:11">
      <c r="A45" s="1">
        <v>0</v>
      </c>
      <c r="B45" s="1" t="s">
        <v>63</v>
      </c>
      <c r="C45" s="7">
        <v>2228818.9130000002</v>
      </c>
      <c r="D45" s="7">
        <v>813294.23400000005</v>
      </c>
      <c r="E45" s="7">
        <v>1675.9459999999999</v>
      </c>
      <c r="F45" s="1" t="s">
        <v>20</v>
      </c>
      <c r="G45" s="7">
        <v>1676.2668457</v>
      </c>
      <c r="H45" s="7">
        <v>-0.32084570000000001</v>
      </c>
      <c r="I45" s="3">
        <f>H45</f>
        <v>-0.32084570000000001</v>
      </c>
      <c r="J45" s="17"/>
      <c r="K45" s="3">
        <f>ABS(H45)</f>
        <v>0.32084570000000001</v>
      </c>
    </row>
    <row r="46" spans="1:11">
      <c r="A46" s="1">
        <v>0</v>
      </c>
      <c r="B46" s="13" t="s">
        <v>64</v>
      </c>
      <c r="C46" s="7">
        <v>2228868.3679999998</v>
      </c>
      <c r="D46" s="7">
        <v>813314.255</v>
      </c>
      <c r="E46" s="7">
        <v>1677.175</v>
      </c>
      <c r="F46" s="1" t="s">
        <v>20</v>
      </c>
      <c r="G46" s="7">
        <v>1677.6212158200001</v>
      </c>
      <c r="H46" s="7">
        <v>-0.44621581999999999</v>
      </c>
      <c r="I46" s="3">
        <f>H46</f>
        <v>-0.44621581999999999</v>
      </c>
      <c r="J46" s="17"/>
      <c r="K46" s="3">
        <f>ABS(H46)</f>
        <v>0.44621581999999999</v>
      </c>
    </row>
    <row r="47" spans="1:11">
      <c r="A47" s="1">
        <v>0</v>
      </c>
      <c r="B47" s="13" t="s">
        <v>79</v>
      </c>
      <c r="C47" s="7">
        <v>2175051.8110000002</v>
      </c>
      <c r="D47" s="7">
        <v>842215.57700000005</v>
      </c>
      <c r="E47" s="7">
        <v>1759.0329999999999</v>
      </c>
      <c r="F47" s="1" t="s">
        <v>20</v>
      </c>
      <c r="G47" s="7">
        <v>1759.4251709</v>
      </c>
      <c r="H47" s="7">
        <v>-0.39217089999999999</v>
      </c>
      <c r="I47" s="3">
        <f>H47</f>
        <v>-0.39217089999999999</v>
      </c>
      <c r="J47" s="17"/>
      <c r="K47" s="3">
        <f>ABS(H47)</f>
        <v>0.39217089999999999</v>
      </c>
    </row>
    <row r="48" spans="1:11">
      <c r="A48" s="1">
        <v>0</v>
      </c>
      <c r="B48" s="1" t="s">
        <v>78</v>
      </c>
      <c r="C48" s="7">
        <v>2088704.135</v>
      </c>
      <c r="D48" s="7">
        <v>887473.99800000002</v>
      </c>
      <c r="E48" s="7">
        <v>1853.9110000000001</v>
      </c>
      <c r="F48" s="1" t="s">
        <v>20</v>
      </c>
      <c r="G48" s="7">
        <v>1854.3387451200001</v>
      </c>
      <c r="H48" s="7">
        <v>-0.42774511999999998</v>
      </c>
      <c r="I48" s="3">
        <f>H48</f>
        <v>-0.42774511999999998</v>
      </c>
      <c r="J48" s="17"/>
      <c r="K48" s="3">
        <f>ABS(H48)</f>
        <v>0.42774511999999998</v>
      </c>
    </row>
    <row r="49" spans="1:11">
      <c r="A49" s="1">
        <v>0</v>
      </c>
      <c r="B49" s="13" t="s">
        <v>72</v>
      </c>
      <c r="C49" s="7">
        <v>2088705.4620000001</v>
      </c>
      <c r="D49" s="7">
        <v>887497.05</v>
      </c>
      <c r="E49" s="7">
        <v>1853.471</v>
      </c>
      <c r="F49" s="1" t="s">
        <v>20</v>
      </c>
      <c r="G49" s="7">
        <v>1854.0473632799999</v>
      </c>
      <c r="H49" s="7">
        <v>-0.57636328000000003</v>
      </c>
      <c r="I49" s="3">
        <f>H49</f>
        <v>-0.57636328000000003</v>
      </c>
      <c r="J49" s="17"/>
      <c r="K49" s="3">
        <f>ABS(H49)</f>
        <v>0.57636328000000003</v>
      </c>
    </row>
    <row r="50" spans="1:11">
      <c r="A50" s="1">
        <v>0</v>
      </c>
      <c r="B50" s="1" t="s">
        <v>80</v>
      </c>
      <c r="C50" s="7">
        <v>2052118.1229999999</v>
      </c>
      <c r="D50" s="7">
        <v>931026.13100000005</v>
      </c>
      <c r="E50" s="7">
        <v>1916.136</v>
      </c>
      <c r="F50" s="1" t="s">
        <v>20</v>
      </c>
      <c r="G50" s="7">
        <v>1916.3425293</v>
      </c>
      <c r="H50" s="7">
        <v>-0.2065293</v>
      </c>
      <c r="I50" s="3">
        <f>H50</f>
        <v>-0.2065293</v>
      </c>
      <c r="J50" s="17"/>
      <c r="K50" s="3">
        <f>ABS(H50)</f>
        <v>0.2065293</v>
      </c>
    </row>
    <row r="51" spans="1:11">
      <c r="A51" s="1">
        <v>0</v>
      </c>
      <c r="B51" s="1" t="s">
        <v>25</v>
      </c>
      <c r="C51" s="7">
        <v>2668883.4870000002</v>
      </c>
      <c r="D51" s="7">
        <v>481663.71399999998</v>
      </c>
      <c r="E51" s="7">
        <v>1251.8920000000001</v>
      </c>
      <c r="F51" s="1" t="s">
        <v>20</v>
      </c>
      <c r="G51" s="7">
        <v>1251.59973145</v>
      </c>
      <c r="H51" s="7">
        <v>0.29226855000000002</v>
      </c>
      <c r="I51" s="3">
        <f>H51</f>
        <v>0.29226855000000002</v>
      </c>
      <c r="J51" s="17"/>
      <c r="K51" s="3">
        <f>ABS(H51)</f>
        <v>0.29226855000000002</v>
      </c>
    </row>
    <row r="52" spans="1:11">
      <c r="A52" s="1">
        <v>0</v>
      </c>
      <c r="B52" s="1" t="s">
        <v>74</v>
      </c>
      <c r="C52" s="7">
        <v>2006860.8940000001</v>
      </c>
      <c r="D52" s="7">
        <v>963552.13500000001</v>
      </c>
      <c r="E52" s="7">
        <v>2008.701</v>
      </c>
      <c r="F52" s="1" t="s">
        <v>20</v>
      </c>
      <c r="G52" s="7">
        <v>2008.3428955100001</v>
      </c>
      <c r="H52" s="7">
        <v>0.35810449</v>
      </c>
      <c r="I52" s="3">
        <f>H52</f>
        <v>0.35810449</v>
      </c>
      <c r="J52" s="17"/>
      <c r="K52" s="3">
        <f>ABS(H52)</f>
        <v>0.35810449</v>
      </c>
    </row>
    <row r="53" spans="1:11">
      <c r="A53" s="1">
        <v>0</v>
      </c>
      <c r="B53" s="13" t="s">
        <v>81</v>
      </c>
      <c r="C53" s="7">
        <v>2006874.9240000001</v>
      </c>
      <c r="D53" s="7">
        <v>963539.60699999996</v>
      </c>
      <c r="E53" s="7">
        <v>2009.3620000000001</v>
      </c>
      <c r="F53" s="1" t="s">
        <v>20</v>
      </c>
      <c r="G53" s="7">
        <v>2008.9760742200001</v>
      </c>
      <c r="H53" s="7">
        <v>0.38592578</v>
      </c>
      <c r="I53" s="3">
        <f>H53</f>
        <v>0.38592578</v>
      </c>
      <c r="J53" s="17"/>
      <c r="K53" s="3">
        <f>ABS(H53)</f>
        <v>0.38592578</v>
      </c>
    </row>
    <row r="54" spans="1:11">
      <c r="A54" s="1">
        <v>0</v>
      </c>
      <c r="B54" s="1" t="s">
        <v>69</v>
      </c>
      <c r="C54" s="7">
        <v>2004967.101</v>
      </c>
      <c r="D54" s="7">
        <v>950918.49899999995</v>
      </c>
      <c r="E54" s="7">
        <v>1971.1559999999999</v>
      </c>
      <c r="F54" s="1" t="s">
        <v>20</v>
      </c>
      <c r="G54" s="7">
        <v>1971.1916503899999</v>
      </c>
      <c r="H54" s="7">
        <v>-3.5650389999999997E-2</v>
      </c>
      <c r="I54" s="3">
        <f>H54</f>
        <v>-3.5650389999999997E-2</v>
      </c>
      <c r="J54" s="17"/>
      <c r="K54" s="3">
        <f>ABS(H54)</f>
        <v>3.5650389999999997E-2</v>
      </c>
    </row>
    <row r="55" spans="1:11">
      <c r="A55" s="1">
        <v>0</v>
      </c>
      <c r="B55" s="1" t="s">
        <v>83</v>
      </c>
      <c r="C55" s="7">
        <v>1965657.6869999999</v>
      </c>
      <c r="D55" s="7">
        <v>956342.71400000004</v>
      </c>
      <c r="E55" s="7">
        <v>2022.577</v>
      </c>
      <c r="F55" s="1" t="s">
        <v>20</v>
      </c>
      <c r="G55" s="7">
        <v>2022.3736572299999</v>
      </c>
      <c r="H55" s="7">
        <v>0.20334277000000001</v>
      </c>
      <c r="I55" s="3">
        <f>H55</f>
        <v>0.20334277000000001</v>
      </c>
      <c r="J55" s="17"/>
      <c r="K55" s="3">
        <f>ABS(H55)</f>
        <v>0.20334277000000001</v>
      </c>
    </row>
    <row r="56" spans="1:11">
      <c r="A56" s="1">
        <v>0</v>
      </c>
      <c r="B56" s="1" t="s">
        <v>71</v>
      </c>
      <c r="C56" s="7">
        <v>1960323.9550000001</v>
      </c>
      <c r="D56" s="7">
        <v>966027.76899999997</v>
      </c>
      <c r="E56" s="7">
        <v>2043.972</v>
      </c>
      <c r="F56" s="1" t="s">
        <v>20</v>
      </c>
      <c r="G56" s="7">
        <v>2044.0415039100001</v>
      </c>
      <c r="H56" s="7">
        <v>-6.9503910000100005E-2</v>
      </c>
      <c r="I56" s="3">
        <f>H56</f>
        <v>-6.9503910000100005E-2</v>
      </c>
      <c r="J56" s="17"/>
      <c r="K56" s="3">
        <f>ABS(H56)</f>
        <v>6.9503910000100005E-2</v>
      </c>
    </row>
    <row r="57" spans="1:11">
      <c r="A57" s="1">
        <v>0</v>
      </c>
      <c r="B57" s="1" t="s">
        <v>28</v>
      </c>
      <c r="C57" s="7">
        <v>2670008.8429999999</v>
      </c>
      <c r="D57" s="7">
        <v>530085.05000000005</v>
      </c>
      <c r="E57" s="7">
        <v>1282.7470000000001</v>
      </c>
      <c r="F57" s="1" t="s">
        <v>20</v>
      </c>
      <c r="G57" s="7">
        <v>1282.8409423799999</v>
      </c>
      <c r="H57" s="7">
        <v>-9.3942379999799999E-2</v>
      </c>
      <c r="I57" s="3">
        <f>H57</f>
        <v>-9.3942379999799999E-2</v>
      </c>
      <c r="J57" s="17"/>
      <c r="K57" s="3">
        <f>ABS(H57)</f>
        <v>9.3942379999799999E-2</v>
      </c>
    </row>
    <row r="58" spans="1:11">
      <c r="A58" s="1">
        <v>0</v>
      </c>
      <c r="B58" s="13" t="s">
        <v>29</v>
      </c>
      <c r="C58" s="7">
        <v>2630620.648</v>
      </c>
      <c r="D58" s="7">
        <v>534123.47499999998</v>
      </c>
      <c r="E58" s="7">
        <v>1165.979</v>
      </c>
      <c r="F58" s="1" t="s">
        <v>20</v>
      </c>
      <c r="G58" s="7">
        <v>1165.2215576200001</v>
      </c>
      <c r="H58" s="7">
        <v>0.75744237999999997</v>
      </c>
      <c r="I58" s="3">
        <f>H58</f>
        <v>0.75744237999999997</v>
      </c>
      <c r="J58" s="17"/>
      <c r="K58" s="3">
        <f>ABS(H58)</f>
        <v>0.75744237999999997</v>
      </c>
    </row>
    <row r="59" spans="1:11">
      <c r="A59" s="1">
        <v>0</v>
      </c>
      <c r="B59" s="1" t="s">
        <v>31</v>
      </c>
      <c r="C59" s="7">
        <v>2626111.6860000002</v>
      </c>
      <c r="D59" s="7">
        <v>583507.326</v>
      </c>
      <c r="E59" s="7">
        <v>1165.8869999999999</v>
      </c>
      <c r="F59" s="1" t="s">
        <v>20</v>
      </c>
      <c r="G59" s="7">
        <v>1165.2745361299999</v>
      </c>
      <c r="H59" s="7">
        <v>0.61246387000000002</v>
      </c>
      <c r="I59" s="3">
        <f>H59</f>
        <v>0.61246387000000002</v>
      </c>
      <c r="J59" s="17"/>
      <c r="K59" s="3">
        <f>ABS(H59)</f>
        <v>0.61246387000000002</v>
      </c>
    </row>
    <row r="60" spans="1:11">
      <c r="A60" s="1">
        <v>0</v>
      </c>
      <c r="B60" s="1" t="s">
        <v>34</v>
      </c>
      <c r="C60" s="7">
        <v>2664103.4190000002</v>
      </c>
      <c r="D60" s="7">
        <v>585079.08600000001</v>
      </c>
      <c r="E60" s="7">
        <v>1290.5429999999999</v>
      </c>
      <c r="F60" s="1" t="s">
        <v>20</v>
      </c>
      <c r="G60" s="7">
        <v>1290.2194824200001</v>
      </c>
      <c r="H60" s="7">
        <v>0.32351758000000003</v>
      </c>
      <c r="I60" s="3">
        <f>H60</f>
        <v>0.32351758000000003</v>
      </c>
      <c r="J60" s="17"/>
      <c r="K60" s="3">
        <f>ABS(H60)</f>
        <v>0.32351758000000003</v>
      </c>
    </row>
    <row r="61" spans="1:11">
      <c r="A61" s="1">
        <v>0</v>
      </c>
      <c r="B61" s="1" t="s">
        <v>44</v>
      </c>
      <c r="C61" s="7">
        <v>2523425.2850000001</v>
      </c>
      <c r="D61" s="7">
        <v>711955.35199999996</v>
      </c>
      <c r="E61" s="7">
        <v>1428.337</v>
      </c>
      <c r="F61" s="1" t="s">
        <v>20</v>
      </c>
      <c r="G61" s="7">
        <v>1428.0427246100001</v>
      </c>
      <c r="H61" s="7">
        <v>0.29427539000000003</v>
      </c>
      <c r="I61" s="3">
        <f>H61</f>
        <v>0.29427539000000003</v>
      </c>
      <c r="J61" s="17"/>
      <c r="K61" s="3">
        <f>ABS(H61)</f>
        <v>0.29427539000000003</v>
      </c>
    </row>
    <row r="62" spans="1:11">
      <c r="A62" s="1">
        <v>0</v>
      </c>
      <c r="B62" s="1" t="s">
        <v>47</v>
      </c>
      <c r="C62" s="7">
        <v>2543084.44</v>
      </c>
      <c r="D62" s="7">
        <v>712675.30700000003</v>
      </c>
      <c r="E62" s="7">
        <v>1320.297</v>
      </c>
      <c r="F62" s="1" t="s">
        <v>20</v>
      </c>
      <c r="G62" s="7">
        <v>1320.8247070299999</v>
      </c>
      <c r="H62" s="7">
        <v>-0.52770702999999997</v>
      </c>
      <c r="I62" s="3">
        <f>H62</f>
        <v>-0.52770702999999997</v>
      </c>
      <c r="J62" s="17"/>
      <c r="K62" s="3">
        <f>ABS(H62)</f>
        <v>0.52770702999999997</v>
      </c>
    </row>
    <row r="63" spans="1:11">
      <c r="A63" s="1">
        <v>0</v>
      </c>
      <c r="B63" s="1" t="s">
        <v>50</v>
      </c>
      <c r="C63" s="7">
        <v>2509642.5920000002</v>
      </c>
      <c r="D63" s="7">
        <v>759144.049</v>
      </c>
      <c r="E63" s="7">
        <v>1390.7170000000001</v>
      </c>
      <c r="F63" s="1" t="s">
        <v>20</v>
      </c>
      <c r="G63" s="7">
        <v>1390.5954589800001</v>
      </c>
      <c r="H63" s="7">
        <v>0.12154102</v>
      </c>
      <c r="I63" s="3">
        <f>H63</f>
        <v>0.12154102</v>
      </c>
      <c r="J63" s="17"/>
      <c r="K63" s="3">
        <f>ABS(H63)</f>
        <v>0.12154102</v>
      </c>
    </row>
    <row r="64" spans="1:11">
      <c r="A64" s="1">
        <v>0</v>
      </c>
      <c r="B64" s="13" t="s">
        <v>36</v>
      </c>
      <c r="C64" s="7">
        <v>2670001.3390000002</v>
      </c>
      <c r="D64" s="7">
        <v>530077.96900000004</v>
      </c>
      <c r="E64" s="7">
        <v>1282.6679999999999</v>
      </c>
      <c r="F64" s="1" t="s">
        <v>20</v>
      </c>
      <c r="G64" s="7">
        <v>1282.70251465</v>
      </c>
      <c r="H64" s="7">
        <v>-3.4514650000099997E-2</v>
      </c>
      <c r="I64" s="3">
        <f>H64</f>
        <v>-3.4514650000099997E-2</v>
      </c>
      <c r="J64" s="17"/>
      <c r="K64" s="3">
        <f>ABS(H64)</f>
        <v>3.4514650000099997E-2</v>
      </c>
    </row>
    <row r="65" spans="7:10" ht="30.75" thickBot="1">
      <c r="G65" s="8"/>
      <c r="H65" s="9" t="s">
        <v>8</v>
      </c>
      <c r="I65" s="4" t="s">
        <v>9</v>
      </c>
      <c r="J65" s="14" t="s">
        <v>10</v>
      </c>
    </row>
    <row r="66" spans="7:10">
      <c r="G66" s="10" t="s">
        <v>11</v>
      </c>
      <c r="H66" s="11">
        <f>COUNT(H2:H64)</f>
        <v>63</v>
      </c>
      <c r="I66" s="5">
        <f>COUNT(I2:I64)</f>
        <v>28</v>
      </c>
      <c r="J66" s="15">
        <f>COUNT(J2:J64)</f>
        <v>35</v>
      </c>
    </row>
    <row r="67" spans="7:10">
      <c r="G67" s="12" t="s">
        <v>12</v>
      </c>
      <c r="H67" s="12">
        <f>AVERAGE(H2:H64)</f>
        <v>-2.217551809524633E-2</v>
      </c>
      <c r="I67" s="6">
        <f>AVERAGE(I2:I64)</f>
        <v>2.1215855000000002E-2</v>
      </c>
      <c r="J67" s="16">
        <f>AVERAGE(J2:J64)</f>
        <v>-5.6888616571443437E-2</v>
      </c>
    </row>
    <row r="68" spans="7:10">
      <c r="G68" s="12" t="s">
        <v>13</v>
      </c>
      <c r="H68" s="12">
        <f>STDEV(H2:H64)</f>
        <v>0.40383548293615434</v>
      </c>
      <c r="I68" s="6">
        <f>STDEV(I2:I64)</f>
        <v>0.3598728526568335</v>
      </c>
      <c r="J68" s="16">
        <f>STDEV(J2:J64)</f>
        <v>0.43789367671549473</v>
      </c>
    </row>
    <row r="69" spans="7:10">
      <c r="G69" s="12" t="s">
        <v>14</v>
      </c>
      <c r="H69" s="12">
        <f>MIN(H2:H64)</f>
        <v>-0.90832714999999997</v>
      </c>
      <c r="I69" s="6">
        <f>MIN(I2:I64)</f>
        <v>-0.57636328000000003</v>
      </c>
      <c r="J69" s="16">
        <f>MIN(J2:J64)</f>
        <v>-0.90832714999999997</v>
      </c>
    </row>
    <row r="70" spans="7:10">
      <c r="G70" s="12" t="s">
        <v>15</v>
      </c>
      <c r="H70" s="12">
        <f>MAX(H2:H64)</f>
        <v>1.0345293</v>
      </c>
      <c r="I70" s="6">
        <f>MAX(I2:I64)</f>
        <v>0.75744237999999997</v>
      </c>
      <c r="J70" s="16">
        <f>MAX(J2:J64)</f>
        <v>1.0345293</v>
      </c>
    </row>
    <row r="71" spans="7:10">
      <c r="G71" s="12" t="s">
        <v>16</v>
      </c>
      <c r="H71" s="12">
        <f>SUMSQ(H2:H64)</f>
        <v>10.142132508229109</v>
      </c>
      <c r="I71" s="6">
        <f>SUMSQ(I2:I64)</f>
        <v>3.5093318422375779</v>
      </c>
      <c r="J71" s="16">
        <f>SUMSQ(J2:J64)</f>
        <v>6.6328006659915282</v>
      </c>
    </row>
    <row r="72" spans="7:10">
      <c r="G72" s="12" t="s">
        <v>17</v>
      </c>
      <c r="H72" s="7">
        <f>SQRT(H71/H66)</f>
        <v>0.4012308939866806</v>
      </c>
      <c r="I72" s="3">
        <f>SQRT(I71/I66)</f>
        <v>0.35402440605121205</v>
      </c>
      <c r="J72" s="17">
        <f>SQRT(J71/J66)</f>
        <v>0.43532584400297303</v>
      </c>
    </row>
    <row r="73" spans="7:10">
      <c r="G73" s="18" t="s">
        <v>18</v>
      </c>
      <c r="H73" s="12">
        <f>H72*1.96</f>
        <v>0.78641255221389395</v>
      </c>
      <c r="I73" s="6">
        <f>I72*1.96</f>
        <v>0.69388783586037561</v>
      </c>
      <c r="J73" s="16">
        <f>J72*1.96</f>
        <v>0.85323865424582712</v>
      </c>
    </row>
    <row r="74" spans="7:10">
      <c r="G74" s="18" t="s">
        <v>85</v>
      </c>
      <c r="H74" s="12">
        <f>PERCENTILE(K2:K64,0.95)</f>
        <v>0.75465575899999993</v>
      </c>
      <c r="I74" s="19">
        <f>PERCENTILE(K37:K64,0.95)</f>
        <v>0.59982866349999997</v>
      </c>
      <c r="J74" s="20">
        <f>PERCENTILE(K2:K36,0.95)</f>
        <v>0.8343834969999997</v>
      </c>
    </row>
  </sheetData>
  <sortState ref="A2:K74">
    <sortCondition ref="F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2014-02-06T20:54:40Z</dcterms:modified>
</cp:coreProperties>
</file>