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WI_5\metadata\Reports\"/>
    </mc:Choice>
  </mc:AlternateContent>
  <bookViews>
    <workbookView xWindow="0" yWindow="0" windowWidth="14400" windowHeight="9570" activeTab="1"/>
  </bookViews>
  <sheets>
    <sheet name="Classification Test Results" sheetId="1" r:id="rId1"/>
    <sheet name="Statistics" sheetId="2" r:id="rId2"/>
    <sheet name="Sheet2" sheetId="3" state="hidden" r:id="rId3"/>
    <sheet name="Sheet5" sheetId="7" state="hidden" r:id="rId4"/>
    <sheet name="Sheet4" sheetId="6" state="hidden" r:id="rId5"/>
  </sheets>
  <definedNames>
    <definedName name="_xlnm.Print_Area" localSheetId="0">'Classification Test Results'!$A$1:$M$239</definedName>
    <definedName name="_xlnm.Print_Area" localSheetId="1">Statistics!$A$1:$K$21</definedName>
  </definedNames>
  <calcPr calcId="162913"/>
</workbook>
</file>

<file path=xl/calcChain.xml><?xml version="1.0" encoding="utf-8"?>
<calcChain xmlns="http://schemas.openxmlformats.org/spreadsheetml/2006/main">
  <c r="C12" i="2" l="1"/>
  <c r="C63" i="7"/>
  <c r="C62" i="7"/>
  <c r="C59" i="7"/>
  <c r="C55" i="7"/>
  <c r="C58" i="7"/>
  <c r="C7" i="7"/>
  <c r="C17" i="7"/>
  <c r="C42" i="7"/>
  <c r="C4" i="7"/>
  <c r="C1" i="7"/>
  <c r="C11" i="7"/>
  <c r="C35" i="7"/>
  <c r="C18" i="7"/>
  <c r="C46" i="7"/>
  <c r="C48" i="7"/>
  <c r="C36" i="7"/>
  <c r="C26" i="7"/>
  <c r="C12" i="7"/>
  <c r="C57" i="7"/>
  <c r="C60" i="7"/>
  <c r="C19" i="7"/>
  <c r="C9" i="7"/>
  <c r="C52" i="7"/>
  <c r="C32" i="7"/>
  <c r="C34" i="7"/>
  <c r="C49" i="7"/>
  <c r="C54" i="7"/>
  <c r="C20" i="7"/>
  <c r="C50" i="7"/>
  <c r="C44" i="7"/>
  <c r="C56" i="7"/>
  <c r="C27" i="7"/>
  <c r="C16" i="7"/>
  <c r="C31" i="7"/>
  <c r="C8" i="7"/>
  <c r="C53" i="7"/>
  <c r="C40" i="7"/>
  <c r="C39" i="7"/>
  <c r="C43" i="7"/>
  <c r="C51" i="7"/>
  <c r="C47" i="7"/>
  <c r="C37" i="7"/>
  <c r="C2" i="7"/>
  <c r="C25" i="7"/>
  <c r="C29" i="7"/>
  <c r="C28" i="7"/>
  <c r="C10" i="7"/>
  <c r="C41" i="7"/>
  <c r="C45" i="7"/>
  <c r="C23" i="7"/>
  <c r="C21" i="7"/>
  <c r="C33" i="7"/>
  <c r="C24" i="7"/>
  <c r="C38" i="7"/>
  <c r="C5" i="7"/>
  <c r="C22" i="7"/>
  <c r="C3" i="7"/>
  <c r="C6" i="7"/>
  <c r="C14" i="7"/>
  <c r="C15" i="7"/>
  <c r="C30" i="7"/>
  <c r="C13" i="7"/>
  <c r="F12" i="2"/>
  <c r="C63" i="6"/>
  <c r="C62" i="6"/>
  <c r="B21" i="2" l="1"/>
  <c r="B20" i="2"/>
  <c r="B19" i="2"/>
  <c r="B18" i="2"/>
  <c r="B17" i="2"/>
  <c r="B16" i="2"/>
  <c r="E6" i="2"/>
  <c r="F6" i="2" s="1"/>
  <c r="E4" i="2"/>
  <c r="F4" i="2" s="1"/>
  <c r="L167" i="3"/>
  <c r="I167" i="3"/>
  <c r="L166" i="3"/>
  <c r="I166" i="3"/>
  <c r="L165" i="3"/>
  <c r="I165" i="3"/>
  <c r="L164" i="3"/>
  <c r="I164" i="3"/>
  <c r="L163" i="3"/>
  <c r="I163" i="3"/>
  <c r="L162" i="3"/>
  <c r="I162" i="3"/>
  <c r="L161" i="3"/>
  <c r="I161" i="3"/>
  <c r="L160" i="3"/>
  <c r="I160" i="3"/>
  <c r="L159" i="3"/>
  <c r="I159" i="3"/>
  <c r="L158" i="3"/>
  <c r="I158" i="3"/>
  <c r="L157" i="3"/>
  <c r="I157" i="3"/>
  <c r="L156" i="3"/>
  <c r="I156" i="3"/>
  <c r="L155" i="3"/>
  <c r="I155" i="3"/>
  <c r="L154" i="3"/>
  <c r="I154" i="3"/>
  <c r="L153" i="3"/>
  <c r="I153" i="3"/>
  <c r="L152" i="3"/>
  <c r="I152" i="3"/>
  <c r="L151" i="3"/>
  <c r="I151" i="3"/>
  <c r="L150" i="3"/>
  <c r="I150" i="3"/>
  <c r="L149" i="3"/>
  <c r="I149" i="3"/>
  <c r="L148" i="3"/>
  <c r="I148" i="3"/>
  <c r="L147" i="3"/>
  <c r="I147" i="3"/>
  <c r="L146" i="3"/>
  <c r="I146" i="3"/>
  <c r="L145" i="3"/>
  <c r="I145" i="3"/>
  <c r="L144" i="3"/>
  <c r="I144" i="3"/>
  <c r="L143" i="3"/>
  <c r="I143" i="3"/>
  <c r="L142" i="3"/>
  <c r="I142" i="3"/>
  <c r="L141" i="3"/>
  <c r="I141" i="3"/>
  <c r="L203" i="3"/>
  <c r="I203" i="3"/>
  <c r="L225" i="3"/>
  <c r="I225" i="3"/>
  <c r="L211" i="3"/>
  <c r="I211" i="3"/>
  <c r="L202" i="3"/>
  <c r="I202" i="3"/>
  <c r="L210" i="3"/>
  <c r="I210" i="3"/>
  <c r="L201" i="3"/>
  <c r="I201" i="3"/>
  <c r="L200" i="3"/>
  <c r="I200" i="3"/>
  <c r="L224" i="3"/>
  <c r="I224" i="3"/>
  <c r="L223" i="3"/>
  <c r="I223" i="3"/>
  <c r="L209" i="3"/>
  <c r="I209" i="3"/>
  <c r="L199" i="3"/>
  <c r="I199" i="3"/>
  <c r="L222" i="3"/>
  <c r="I222" i="3"/>
  <c r="L227" i="3"/>
  <c r="I227" i="3"/>
  <c r="L221" i="3"/>
  <c r="I221" i="3"/>
  <c r="L220" i="3"/>
  <c r="I220" i="3"/>
  <c r="L198" i="3"/>
  <c r="I198" i="3"/>
  <c r="L197" i="3"/>
  <c r="I197" i="3"/>
  <c r="L226" i="3"/>
  <c r="I226" i="3"/>
  <c r="L219" i="3"/>
  <c r="I219" i="3"/>
  <c r="L208" i="3"/>
  <c r="I208" i="3"/>
  <c r="H19" i="2" s="1"/>
  <c r="L207" i="3"/>
  <c r="I207" i="3"/>
  <c r="L218" i="3"/>
  <c r="I218" i="3"/>
  <c r="L206" i="3"/>
  <c r="I206" i="3"/>
  <c r="L196" i="3"/>
  <c r="I196" i="3"/>
  <c r="L195" i="3"/>
  <c r="I195" i="3"/>
  <c r="L217" i="3"/>
  <c r="I217" i="3"/>
  <c r="L216" i="3"/>
  <c r="I216" i="3"/>
  <c r="L194" i="3"/>
  <c r="I194" i="3"/>
  <c r="L215" i="3"/>
  <c r="I215" i="3"/>
  <c r="L193" i="3"/>
  <c r="I193" i="3"/>
  <c r="L192" i="3"/>
  <c r="I192" i="3"/>
  <c r="L191" i="3"/>
  <c r="I191" i="3"/>
  <c r="L190" i="3"/>
  <c r="I190" i="3"/>
  <c r="L214" i="3"/>
  <c r="I214" i="3"/>
  <c r="L205" i="3"/>
  <c r="I205" i="3"/>
  <c r="L213" i="3"/>
  <c r="I213" i="3"/>
  <c r="C20" i="2" s="1"/>
  <c r="L204" i="3"/>
  <c r="I204" i="3"/>
  <c r="I19" i="2" s="1"/>
  <c r="L189" i="3"/>
  <c r="E10" i="2" s="1"/>
  <c r="F10" i="2" s="1"/>
  <c r="I189" i="3"/>
  <c r="J18" i="2" s="1"/>
  <c r="L140" i="3"/>
  <c r="I140" i="3"/>
  <c r="L139" i="3"/>
  <c r="I139" i="3"/>
  <c r="L138" i="3"/>
  <c r="I138" i="3"/>
  <c r="L137" i="3"/>
  <c r="I137" i="3"/>
  <c r="L136" i="3"/>
  <c r="I136" i="3"/>
  <c r="L135" i="3"/>
  <c r="I135" i="3"/>
  <c r="L134" i="3"/>
  <c r="I134" i="3"/>
  <c r="L133" i="3"/>
  <c r="I133" i="3"/>
  <c r="L132" i="3"/>
  <c r="I132" i="3"/>
  <c r="L131" i="3"/>
  <c r="I131" i="3"/>
  <c r="L188" i="3"/>
  <c r="I188" i="3"/>
  <c r="L130" i="3"/>
  <c r="I130" i="3"/>
  <c r="L129" i="3"/>
  <c r="I129" i="3"/>
  <c r="L187" i="3"/>
  <c r="I187" i="3"/>
  <c r="L128" i="3"/>
  <c r="I128" i="3"/>
  <c r="L127" i="3"/>
  <c r="I127" i="3"/>
  <c r="L186" i="3"/>
  <c r="I186" i="3"/>
  <c r="L185" i="3"/>
  <c r="I185" i="3"/>
  <c r="L126" i="3"/>
  <c r="I126" i="3"/>
  <c r="L125" i="3"/>
  <c r="I125" i="3"/>
  <c r="L212" i="3"/>
  <c r="I212" i="3"/>
  <c r="H20" i="2" s="1"/>
  <c r="L124" i="3"/>
  <c r="I124" i="3"/>
  <c r="L123" i="3"/>
  <c r="I123" i="3"/>
  <c r="L122" i="3"/>
  <c r="I122" i="3"/>
  <c r="L121" i="3"/>
  <c r="I121" i="3"/>
  <c r="L120" i="3"/>
  <c r="I120" i="3"/>
  <c r="L119" i="3"/>
  <c r="I119" i="3"/>
  <c r="L184" i="3"/>
  <c r="I184" i="3"/>
  <c r="L118" i="3"/>
  <c r="I118" i="3"/>
  <c r="L117" i="3"/>
  <c r="I117" i="3"/>
  <c r="L116" i="3"/>
  <c r="I116" i="3"/>
  <c r="L115" i="3"/>
  <c r="I115" i="3"/>
  <c r="L183" i="3"/>
  <c r="I183" i="3"/>
  <c r="L114" i="3"/>
  <c r="I114" i="3"/>
  <c r="L113" i="3"/>
  <c r="I113" i="3"/>
  <c r="L182" i="3"/>
  <c r="I182" i="3"/>
  <c r="L112" i="3"/>
  <c r="I112" i="3"/>
  <c r="L111" i="3"/>
  <c r="I111" i="3"/>
  <c r="L181" i="3"/>
  <c r="I181" i="3"/>
  <c r="L180" i="3"/>
  <c r="I180" i="3"/>
  <c r="L110" i="3"/>
  <c r="I110" i="3"/>
  <c r="L179" i="3"/>
  <c r="I179" i="3"/>
  <c r="L178" i="3"/>
  <c r="I178" i="3"/>
  <c r="L177" i="3"/>
  <c r="I177" i="3"/>
  <c r="L109" i="3"/>
  <c r="I109" i="3"/>
  <c r="L176" i="3"/>
  <c r="I176" i="3"/>
  <c r="L175" i="3"/>
  <c r="I175" i="3"/>
  <c r="L108" i="3"/>
  <c r="I108" i="3"/>
  <c r="L107" i="3"/>
  <c r="I107" i="3"/>
  <c r="L174" i="3"/>
  <c r="I174" i="3"/>
  <c r="L106" i="3"/>
  <c r="I106" i="3"/>
  <c r="L173" i="3"/>
  <c r="I173" i="3"/>
  <c r="L105" i="3"/>
  <c r="I105" i="3"/>
  <c r="L172" i="3"/>
  <c r="I172" i="3"/>
  <c r="L171" i="3"/>
  <c r="I171" i="3"/>
  <c r="L170" i="3"/>
  <c r="I170" i="3"/>
  <c r="L104" i="3"/>
  <c r="I104" i="3"/>
  <c r="L103" i="3"/>
  <c r="I103" i="3"/>
  <c r="L102" i="3"/>
  <c r="I102" i="3"/>
  <c r="L169" i="3"/>
  <c r="I169" i="3"/>
  <c r="L101" i="3"/>
  <c r="I101" i="3"/>
  <c r="L168" i="3"/>
  <c r="I168" i="3"/>
  <c r="K17" i="2" s="1"/>
  <c r="L100" i="3"/>
  <c r="I100" i="3"/>
  <c r="L99" i="3"/>
  <c r="I99" i="3"/>
  <c r="L98" i="3"/>
  <c r="I98" i="3"/>
  <c r="L97" i="3"/>
  <c r="I97" i="3"/>
  <c r="L96" i="3"/>
  <c r="I96" i="3"/>
  <c r="L95" i="3"/>
  <c r="I95" i="3"/>
  <c r="L94" i="3"/>
  <c r="I94" i="3"/>
  <c r="L93" i="3"/>
  <c r="I93" i="3"/>
  <c r="L92" i="3"/>
  <c r="I92" i="3"/>
  <c r="L91" i="3"/>
  <c r="I91" i="3"/>
  <c r="L90" i="3"/>
  <c r="I90" i="3"/>
  <c r="L89" i="3"/>
  <c r="I89" i="3"/>
  <c r="L88" i="3"/>
  <c r="I88" i="3"/>
  <c r="L87" i="3"/>
  <c r="I87" i="3"/>
  <c r="L86" i="3"/>
  <c r="I86" i="3"/>
  <c r="L85" i="3"/>
  <c r="I85" i="3"/>
  <c r="L84" i="3"/>
  <c r="I84" i="3"/>
  <c r="L83" i="3"/>
  <c r="I83" i="3"/>
  <c r="L82" i="3"/>
  <c r="I82" i="3"/>
  <c r="L81" i="3"/>
  <c r="I81" i="3"/>
  <c r="L80" i="3"/>
  <c r="I80" i="3"/>
  <c r="L79" i="3"/>
  <c r="I79" i="3"/>
  <c r="L78" i="3"/>
  <c r="I78" i="3"/>
  <c r="L77" i="3"/>
  <c r="I77" i="3"/>
  <c r="L76" i="3"/>
  <c r="I76" i="3"/>
  <c r="L75" i="3"/>
  <c r="I75" i="3"/>
  <c r="L74" i="3"/>
  <c r="I74" i="3"/>
  <c r="L73" i="3"/>
  <c r="I73" i="3"/>
  <c r="L72" i="3"/>
  <c r="I72" i="3"/>
  <c r="L71" i="3"/>
  <c r="I71" i="3"/>
  <c r="L70" i="3"/>
  <c r="I70" i="3"/>
  <c r="L69" i="3"/>
  <c r="I69" i="3"/>
  <c r="L68" i="3"/>
  <c r="I68" i="3"/>
  <c r="C17" i="2" s="1"/>
  <c r="L67" i="3"/>
  <c r="I67" i="3"/>
  <c r="L66" i="3"/>
  <c r="I66" i="3"/>
  <c r="L65" i="3"/>
  <c r="I65" i="3"/>
  <c r="L64" i="3"/>
  <c r="I64" i="3"/>
  <c r="L63" i="3"/>
  <c r="I63" i="3"/>
  <c r="L62" i="3"/>
  <c r="I62" i="3"/>
  <c r="L61" i="3"/>
  <c r="I61" i="3"/>
  <c r="L60" i="3"/>
  <c r="I60" i="3"/>
  <c r="L59" i="3"/>
  <c r="I59" i="3"/>
  <c r="L58" i="3"/>
  <c r="I58" i="3"/>
  <c r="L57" i="3"/>
  <c r="I57" i="3"/>
  <c r="L56" i="3"/>
  <c r="I56" i="3"/>
  <c r="L55" i="3"/>
  <c r="I55" i="3"/>
  <c r="L54" i="3"/>
  <c r="I54" i="3"/>
  <c r="L53" i="3"/>
  <c r="I53" i="3"/>
  <c r="L52" i="3"/>
  <c r="I52" i="3"/>
  <c r="L51" i="3"/>
  <c r="I51" i="3"/>
  <c r="L50" i="3"/>
  <c r="I50" i="3"/>
  <c r="L49" i="3"/>
  <c r="I49" i="3"/>
  <c r="L48" i="3"/>
  <c r="I48" i="3"/>
  <c r="L47" i="3"/>
  <c r="I47" i="3"/>
  <c r="L46" i="3"/>
  <c r="I46" i="3"/>
  <c r="L45" i="3"/>
  <c r="I45" i="3"/>
  <c r="L44" i="3"/>
  <c r="I44" i="3"/>
  <c r="L43" i="3"/>
  <c r="I43" i="3"/>
  <c r="L42" i="3"/>
  <c r="I42" i="3"/>
  <c r="L41" i="3"/>
  <c r="I41" i="3"/>
  <c r="L40" i="3"/>
  <c r="I40" i="3"/>
  <c r="L39" i="3"/>
  <c r="I39" i="3"/>
  <c r="L38" i="3"/>
  <c r="I38" i="3"/>
  <c r="L37" i="3"/>
  <c r="I37" i="3"/>
  <c r="L36" i="3"/>
  <c r="I36" i="3"/>
  <c r="L35" i="3"/>
  <c r="I35" i="3"/>
  <c r="L34" i="3"/>
  <c r="I34" i="3"/>
  <c r="L33" i="3"/>
  <c r="I33" i="3"/>
  <c r="L32" i="3"/>
  <c r="I32" i="3"/>
  <c r="L31" i="3"/>
  <c r="I31" i="3"/>
  <c r="L30" i="3"/>
  <c r="I30" i="3"/>
  <c r="L29" i="3"/>
  <c r="I29" i="3"/>
  <c r="L28" i="3"/>
  <c r="I28" i="3"/>
  <c r="L27" i="3"/>
  <c r="I27" i="3"/>
  <c r="L26" i="3"/>
  <c r="I26" i="3"/>
  <c r="L25" i="3"/>
  <c r="I25" i="3"/>
  <c r="L24" i="3"/>
  <c r="I24" i="3"/>
  <c r="L23" i="3"/>
  <c r="I23" i="3"/>
  <c r="L22" i="3"/>
  <c r="I22" i="3"/>
  <c r="L21" i="3"/>
  <c r="I21" i="3"/>
  <c r="L20" i="3"/>
  <c r="I20" i="3"/>
  <c r="L19" i="3"/>
  <c r="I19" i="3"/>
  <c r="L18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  <c r="L6" i="3"/>
  <c r="I6" i="3"/>
  <c r="L5" i="3"/>
  <c r="I5" i="3"/>
  <c r="L4" i="3"/>
  <c r="I4" i="3"/>
  <c r="L3" i="3"/>
  <c r="I3" i="3"/>
  <c r="L2" i="3"/>
  <c r="I2" i="3"/>
  <c r="L1" i="3"/>
  <c r="E9" i="2" s="1"/>
  <c r="I1" i="3"/>
  <c r="K21" i="2" s="1"/>
  <c r="F9" i="2" l="1"/>
  <c r="E11" i="2"/>
  <c r="F11" i="2" s="1"/>
  <c r="F16" i="2"/>
  <c r="I18" i="2"/>
  <c r="B4" i="2"/>
  <c r="C4" i="2" s="1"/>
  <c r="B5" i="2"/>
  <c r="C5" i="2" s="1"/>
  <c r="E7" i="2"/>
  <c r="F7" i="2" s="1"/>
  <c r="B9" i="2"/>
  <c r="E16" i="2"/>
  <c r="I16" i="2"/>
  <c r="D17" i="2"/>
  <c r="H17" i="2"/>
  <c r="C18" i="2"/>
  <c r="G18" i="2"/>
  <c r="K18" i="2"/>
  <c r="F19" i="2"/>
  <c r="J19" i="2"/>
  <c r="E20" i="2"/>
  <c r="I20" i="2"/>
  <c r="D21" i="2"/>
  <c r="H21" i="2"/>
  <c r="E3" i="2"/>
  <c r="F3" i="2" s="1"/>
  <c r="E5" i="2"/>
  <c r="F5" i="2" s="1"/>
  <c r="B6" i="2"/>
  <c r="C6" i="2" s="1"/>
  <c r="G16" i="2"/>
  <c r="J16" i="2"/>
  <c r="E17" i="2"/>
  <c r="I17" i="2"/>
  <c r="D18" i="2"/>
  <c r="H18" i="2"/>
  <c r="C19" i="2"/>
  <c r="G19" i="2"/>
  <c r="K19" i="2"/>
  <c r="F20" i="2"/>
  <c r="J20" i="2"/>
  <c r="E21" i="2"/>
  <c r="I21" i="2"/>
  <c r="G20" i="2"/>
  <c r="K20" i="2"/>
  <c r="F21" i="2"/>
  <c r="J21" i="2"/>
  <c r="B8" i="2"/>
  <c r="C8" i="2" s="1"/>
  <c r="B10" i="2"/>
  <c r="C10" i="2" s="1"/>
  <c r="C16" i="2"/>
  <c r="K16" i="2"/>
  <c r="F17" i="2"/>
  <c r="J17" i="2"/>
  <c r="E18" i="2"/>
  <c r="D19" i="2"/>
  <c r="B3" i="2"/>
  <c r="C3" i="2" s="1"/>
  <c r="B7" i="2"/>
  <c r="C7" i="2" s="1"/>
  <c r="E8" i="2"/>
  <c r="F8" i="2" s="1"/>
  <c r="D16" i="2"/>
  <c r="H16" i="2"/>
  <c r="G17" i="2"/>
  <c r="F18" i="2"/>
  <c r="E19" i="2"/>
  <c r="D20" i="2"/>
  <c r="C21" i="2"/>
  <c r="G21" i="2"/>
  <c r="L236" i="1"/>
  <c r="L235" i="1"/>
  <c r="L234" i="1"/>
  <c r="L233" i="1"/>
  <c r="L232" i="1"/>
  <c r="L231" i="1"/>
  <c r="L230" i="1"/>
  <c r="L225" i="1"/>
  <c r="L224" i="1"/>
  <c r="L223" i="1"/>
  <c r="L222" i="1"/>
  <c r="L221" i="1"/>
  <c r="L220" i="1"/>
  <c r="L219" i="1"/>
  <c r="L218" i="1"/>
  <c r="L217" i="1"/>
  <c r="L216" i="1"/>
  <c r="L215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I236" i="1"/>
  <c r="I235" i="1"/>
  <c r="I234" i="1"/>
  <c r="I233" i="1"/>
  <c r="I232" i="1"/>
  <c r="I231" i="1"/>
  <c r="I230" i="1"/>
  <c r="I225" i="1"/>
  <c r="I224" i="1"/>
  <c r="I223" i="1"/>
  <c r="I222" i="1"/>
  <c r="I221" i="1"/>
  <c r="I220" i="1"/>
  <c r="I219" i="1"/>
  <c r="I218" i="1"/>
  <c r="I217" i="1"/>
  <c r="I216" i="1"/>
  <c r="I215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C9" i="2" l="1"/>
  <c r="B11" i="2"/>
  <c r="C11" i="2" s="1"/>
</calcChain>
</file>

<file path=xl/sharedStrings.xml><?xml version="1.0" encoding="utf-8"?>
<sst xmlns="http://schemas.openxmlformats.org/spreadsheetml/2006/main" count="535" uniqueCount="140">
  <si>
    <t>CRACK AT CL RD</t>
  </si>
  <si>
    <t>SW COR STOP BAR</t>
  </si>
  <si>
    <t>INT CRACKS</t>
  </si>
  <si>
    <t>CL MH</t>
  </si>
  <si>
    <t>NE COR STP BAR</t>
  </si>
  <si>
    <t>INT STRIPES</t>
  </si>
  <si>
    <t>TARGET</t>
  </si>
  <si>
    <t>PARKING AREA</t>
  </si>
  <si>
    <t>CENTER COURT</t>
  </si>
  <si>
    <t>NE COR CONC</t>
  </si>
  <si>
    <t>NW COR STP BAR</t>
  </si>
  <si>
    <t>CL CL INT</t>
  </si>
  <si>
    <t>CL AT HATCHING</t>
  </si>
  <si>
    <t>SW COR STP BAR</t>
  </si>
  <si>
    <t>S EDGE AT CL S</t>
  </si>
  <si>
    <t>E EDGE AT CL S</t>
  </si>
  <si>
    <t>SE COR STP BAR</t>
  </si>
  <si>
    <t>CL CL</t>
  </si>
  <si>
    <t>E EDGE RD CL E</t>
  </si>
  <si>
    <t>CL RD AT CHANGE</t>
  </si>
  <si>
    <t>SW COR HATCHED</t>
  </si>
  <si>
    <t>NE COR HATCHED</t>
  </si>
  <si>
    <t>CL PATH</t>
  </si>
  <si>
    <t>NW COR STOP BAR</t>
  </si>
  <si>
    <t>CLCL INT</t>
  </si>
  <si>
    <t>CL AT END OF DY</t>
  </si>
  <si>
    <t>N END STOP BAR</t>
  </si>
  <si>
    <t>N ED RD AT CL N</t>
  </si>
  <si>
    <t>END DBL YELLOW</t>
  </si>
  <si>
    <t>N EDGE AT CL</t>
  </si>
  <si>
    <t>NE COR STAP BAR</t>
  </si>
  <si>
    <t>INT PAINT STRIPS</t>
  </si>
  <si>
    <t>DBL YEL CL AT HA</t>
  </si>
  <si>
    <t>SE COR STOP BAR</t>
  </si>
  <si>
    <t>INT PARKING STRP</t>
  </si>
  <si>
    <t>S ED RD AT CL</t>
  </si>
  <si>
    <t>CL</t>
  </si>
  <si>
    <t>NE COR STOP BAR</t>
  </si>
  <si>
    <t>CLCL</t>
  </si>
  <si>
    <t>RXR CL SIGH</t>
  </si>
  <si>
    <t>ARROW TIP</t>
  </si>
  <si>
    <t>S END STOP BAR</t>
  </si>
  <si>
    <t>INT PARKING STR</t>
  </si>
  <si>
    <t>PARK LOT</t>
  </si>
  <si>
    <t>INT PARK STRPES</t>
  </si>
  <si>
    <t>NE COR PATCH</t>
  </si>
  <si>
    <t>SE COR HATCHED</t>
  </si>
  <si>
    <t>INT PARK STRIPES</t>
  </si>
  <si>
    <t>CL AT CHANGE</t>
  </si>
  <si>
    <t>CL AT PATCH</t>
  </si>
  <si>
    <t>CL WALK AT CL DR</t>
  </si>
  <si>
    <t>CUL DE SAC</t>
  </si>
  <si>
    <t>SW COR LIGHT PAV</t>
  </si>
  <si>
    <t>CRACK AT CHANGE</t>
  </si>
  <si>
    <t>SW COR CONC</t>
  </si>
  <si>
    <t>AP IN STOP BAR</t>
  </si>
  <si>
    <t>PAVEMENT</t>
  </si>
  <si>
    <t>URBAN</t>
  </si>
  <si>
    <t>SHORT GRASS</t>
  </si>
  <si>
    <t>GRASS</t>
  </si>
  <si>
    <t>SPARCE GRASS</t>
  </si>
  <si>
    <t>BARE EARTH</t>
  </si>
  <si>
    <t>GRAVEL</t>
  </si>
  <si>
    <t>FORESTED</t>
  </si>
  <si>
    <t>LONG GRASS</t>
  </si>
  <si>
    <t>BRUSH</t>
  </si>
  <si>
    <t>FORESTED, overhead canopy</t>
  </si>
  <si>
    <t>TALL WEEDS</t>
  </si>
  <si>
    <t>TREES/TALL WEEDS</t>
  </si>
  <si>
    <t>TREES/BRUSH</t>
  </si>
  <si>
    <t>MARSH GRASS</t>
  </si>
  <si>
    <t>TALL REEDS</t>
  </si>
  <si>
    <t>WOODED PARK</t>
  </si>
  <si>
    <t>TALL GRASS/TREES</t>
  </si>
  <si>
    <t>LONG GRASS/TREES</t>
  </si>
  <si>
    <t>NE COR VAULT</t>
  </si>
  <si>
    <t>COR HTCHD AREA</t>
  </si>
  <si>
    <t>NE COR DR</t>
  </si>
  <si>
    <t>PPL</t>
  </si>
  <si>
    <t>COR BLACKTOP</t>
  </si>
  <si>
    <t>LARGE TARGET</t>
  </si>
  <si>
    <t>INT CRACKS AT CL</t>
  </si>
  <si>
    <t>SE COR CONC</t>
  </si>
  <si>
    <t>W EDGE AT CRACK</t>
  </si>
  <si>
    <t>INT CRACK AT BL  T</t>
  </si>
  <si>
    <t>W END CL DASH</t>
  </si>
  <si>
    <t>BEGIN FOGLINE</t>
  </si>
  <si>
    <t>EDGE RD AT CRACK</t>
  </si>
  <si>
    <t>W ED AT CHANGE</t>
  </si>
  <si>
    <t>Elevation</t>
  </si>
  <si>
    <t>Difference</t>
  </si>
  <si>
    <t>LAS Ground</t>
  </si>
  <si>
    <t>DEM</t>
  </si>
  <si>
    <t>Outside LiDAR Collection</t>
  </si>
  <si>
    <t>ID Description</t>
  </si>
  <si>
    <t>Statistics</t>
  </si>
  <si>
    <t>Average NVA</t>
  </si>
  <si>
    <t>Average VVA</t>
  </si>
  <si>
    <t>Max NVA</t>
  </si>
  <si>
    <t>Max VVA</t>
  </si>
  <si>
    <t>Min NVA</t>
  </si>
  <si>
    <t>Min VVA</t>
  </si>
  <si>
    <t>RMSE NVA</t>
  </si>
  <si>
    <t>RMSE VVA</t>
  </si>
  <si>
    <t>LAS - Classified</t>
  </si>
  <si>
    <t>≤ 10.0</t>
  </si>
  <si>
    <t>Land Cover Category</t>
  </si>
  <si>
    <t>Open Terrain</t>
  </si>
  <si>
    <t>Urban</t>
  </si>
  <si>
    <t>Weeds</t>
  </si>
  <si>
    <t>Brush</t>
  </si>
  <si>
    <t>Forested</t>
  </si>
  <si>
    <t>Consolidated</t>
  </si>
  <si>
    <t>Max (ft)</t>
  </si>
  <si>
    <t>Min (ft)</t>
  </si>
  <si>
    <t>Mean (ft)</t>
  </si>
  <si>
    <t>Mean Absolute (ft)</t>
  </si>
  <si>
    <t>Median (ft)</t>
  </si>
  <si>
    <t>Skew</t>
  </si>
  <si>
    <t>Kurtosis</t>
  </si>
  <si>
    <t>RMSEz (ft)</t>
  </si>
  <si>
    <t>Std Dev (ft)</t>
  </si>
  <si>
    <t>USGS</t>
  </si>
  <si>
    <t>Class. Code</t>
  </si>
  <si>
    <t>Easting</t>
  </si>
  <si>
    <t>Northing</t>
  </si>
  <si>
    <t>Survey Control</t>
  </si>
  <si>
    <t>Point</t>
  </si>
  <si>
    <t>Number</t>
  </si>
  <si>
    <t>Notes</t>
  </si>
  <si>
    <t>Feet (ft)</t>
  </si>
  <si>
    <t>Centimeter (CM)</t>
  </si>
  <si>
    <t>Number of Checkpoints</t>
  </si>
  <si>
    <t>95th Confidence NVA</t>
  </si>
  <si>
    <t>95th Percentile VVA</t>
  </si>
  <si>
    <t>P rank (</t>
  </si>
  <si>
    <t>≤ 29.4</t>
  </si>
  <si>
    <t>≤ 19.6</t>
  </si>
  <si>
    <t>60 VVA Points which yields a 57.05 95th Percentile Rank</t>
  </si>
  <si>
    <t>USGS Specification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</si>
</sst>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right"/>
    </xf>
    <xf numFmtId="164" fontId="0" fillId="0" borderId="17" xfId="0" applyNumberFormat="1" applyBorder="1"/>
    <xf numFmtId="0" fontId="0" fillId="0" borderId="17" xfId="0" applyBorder="1" applyAlignment="1">
      <alignment horizontal="right"/>
    </xf>
    <xf numFmtId="0" fontId="0" fillId="0" borderId="18" xfId="0" applyBorder="1"/>
    <xf numFmtId="164" fontId="18" fillId="0" borderId="10" xfId="0" applyNumberFormat="1" applyFont="1" applyBorder="1"/>
    <xf numFmtId="165" fontId="0" fillId="0" borderId="10" xfId="0" applyNumberForma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165" fontId="0" fillId="0" borderId="17" xfId="0" applyNumberForma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18" fillId="0" borderId="17" xfId="0" applyNumberFormat="1" applyFont="1" applyBorder="1"/>
    <xf numFmtId="0" fontId="0" fillId="0" borderId="17" xfId="0" applyBorder="1" applyAlignment="1"/>
    <xf numFmtId="0" fontId="0" fillId="0" borderId="18" xfId="0" applyBorder="1" applyAlignment="1"/>
    <xf numFmtId="0" fontId="0" fillId="0" borderId="15" xfId="0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/>
    <xf numFmtId="0" fontId="0" fillId="0" borderId="22" xfId="0" applyBorder="1"/>
    <xf numFmtId="164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0" fontId="0" fillId="33" borderId="19" xfId="0" applyFill="1" applyBorder="1"/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164" fontId="0" fillId="0" borderId="26" xfId="0" applyNumberFormat="1" applyBorder="1" applyAlignment="1">
      <alignment horizontal="center" wrapText="1"/>
    </xf>
    <xf numFmtId="164" fontId="0" fillId="0" borderId="27" xfId="0" applyNumberForma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9"/>
  <sheetViews>
    <sheetView workbookViewId="0"/>
  </sheetViews>
  <sheetFormatPr defaultRowHeight="15" x14ac:dyDescent="0.25"/>
  <cols>
    <col min="1" max="1" width="9.140625" style="2" customWidth="1"/>
    <col min="2" max="2" width="26.5703125" bestFit="1" customWidth="1"/>
    <col min="3" max="3" width="13.42578125" style="2" customWidth="1"/>
    <col min="4" max="4" width="12.7109375" style="4" customWidth="1"/>
    <col min="5" max="5" width="10.5703125" style="4" bestFit="1" customWidth="1"/>
    <col min="6" max="6" width="9.28515625" style="6" bestFit="1" customWidth="1"/>
    <col min="7" max="7" width="2.7109375" style="1" customWidth="1"/>
    <col min="8" max="9" width="10.7109375" style="7" customWidth="1"/>
    <col min="10" max="10" width="2.7109375" style="7" customWidth="1"/>
    <col min="11" max="12" width="10.7109375" style="7" customWidth="1"/>
    <col min="13" max="13" width="23.7109375" customWidth="1"/>
  </cols>
  <sheetData>
    <row r="1" spans="1:13" x14ac:dyDescent="0.25">
      <c r="A1" s="16" t="s">
        <v>127</v>
      </c>
      <c r="B1" s="17"/>
      <c r="C1" s="18" t="s">
        <v>122</v>
      </c>
      <c r="D1" s="19" t="s">
        <v>126</v>
      </c>
      <c r="E1" s="19"/>
      <c r="F1" s="19"/>
      <c r="G1" s="20"/>
      <c r="H1" s="21" t="s">
        <v>91</v>
      </c>
      <c r="I1" s="21"/>
      <c r="J1" s="18"/>
      <c r="K1" s="21" t="s">
        <v>92</v>
      </c>
      <c r="L1" s="21"/>
      <c r="M1" s="22" t="s">
        <v>129</v>
      </c>
    </row>
    <row r="2" spans="1:13" x14ac:dyDescent="0.25">
      <c r="A2" s="23" t="s">
        <v>128</v>
      </c>
      <c r="B2" s="9" t="s">
        <v>94</v>
      </c>
      <c r="C2" s="8" t="s">
        <v>123</v>
      </c>
      <c r="D2" s="13" t="s">
        <v>124</v>
      </c>
      <c r="E2" s="13" t="s">
        <v>125</v>
      </c>
      <c r="F2" s="14" t="s">
        <v>89</v>
      </c>
      <c r="G2" s="11"/>
      <c r="H2" s="15" t="s">
        <v>89</v>
      </c>
      <c r="I2" s="15" t="s">
        <v>90</v>
      </c>
      <c r="J2" s="15"/>
      <c r="K2" s="15" t="s">
        <v>89</v>
      </c>
      <c r="L2" s="15" t="s">
        <v>90</v>
      </c>
      <c r="M2" s="24"/>
    </row>
    <row r="3" spans="1:13" x14ac:dyDescent="0.25">
      <c r="A3" s="23">
        <v>100</v>
      </c>
      <c r="B3" s="9" t="s">
        <v>0</v>
      </c>
      <c r="C3" s="8">
        <v>1</v>
      </c>
      <c r="D3" s="13">
        <v>2360124.7629999998</v>
      </c>
      <c r="E3" s="13">
        <v>312732.283</v>
      </c>
      <c r="F3" s="14">
        <v>929.99199999999996</v>
      </c>
      <c r="G3" s="11"/>
      <c r="H3" s="15">
        <v>929.971</v>
      </c>
      <c r="I3" s="14">
        <f>F3-H3</f>
        <v>2.0999999999958163E-2</v>
      </c>
      <c r="J3" s="15"/>
      <c r="K3" s="15">
        <v>929.98099999999999</v>
      </c>
      <c r="L3" s="14">
        <f>F3-K3</f>
        <v>1.0999999999967258E-2</v>
      </c>
      <c r="M3" s="24"/>
    </row>
    <row r="4" spans="1:13" x14ac:dyDescent="0.25">
      <c r="A4" s="23">
        <v>101</v>
      </c>
      <c r="B4" s="9" t="s">
        <v>1</v>
      </c>
      <c r="C4" s="8">
        <v>1</v>
      </c>
      <c r="D4" s="13">
        <v>2361238.568</v>
      </c>
      <c r="E4" s="13">
        <v>355996.97399999999</v>
      </c>
      <c r="F4" s="14">
        <v>900.21799999999996</v>
      </c>
      <c r="G4" s="11"/>
      <c r="H4" s="15">
        <v>900.15499999999997</v>
      </c>
      <c r="I4" s="14">
        <f t="shared" ref="I4:I67" si="0">F4-H4</f>
        <v>6.2999999999988177E-2</v>
      </c>
      <c r="J4" s="15"/>
      <c r="K4" s="15">
        <v>900.13300000000004</v>
      </c>
      <c r="L4" s="14">
        <f t="shared" ref="L4:L67" si="1">F4-K4</f>
        <v>8.4999999999922693E-2</v>
      </c>
      <c r="M4" s="24"/>
    </row>
    <row r="5" spans="1:13" x14ac:dyDescent="0.25">
      <c r="A5" s="23">
        <v>102</v>
      </c>
      <c r="B5" s="9" t="s">
        <v>2</v>
      </c>
      <c r="C5" s="8">
        <v>1</v>
      </c>
      <c r="D5" s="13">
        <v>2386444.8829999999</v>
      </c>
      <c r="E5" s="13">
        <v>349557.85200000001</v>
      </c>
      <c r="F5" s="14">
        <v>1006.713</v>
      </c>
      <c r="G5" s="11"/>
      <c r="H5" s="15">
        <v>1006.447</v>
      </c>
      <c r="I5" s="14">
        <f t="shared" si="0"/>
        <v>0.26599999999996271</v>
      </c>
      <c r="J5" s="15"/>
      <c r="K5" s="15">
        <v>1006.447</v>
      </c>
      <c r="L5" s="14">
        <f t="shared" si="1"/>
        <v>0.26599999999996271</v>
      </c>
      <c r="M5" s="24"/>
    </row>
    <row r="6" spans="1:13" x14ac:dyDescent="0.25">
      <c r="A6" s="23">
        <v>103</v>
      </c>
      <c r="B6" s="9" t="s">
        <v>2</v>
      </c>
      <c r="C6" s="8">
        <v>1</v>
      </c>
      <c r="D6" s="13">
        <v>2395944.4419999998</v>
      </c>
      <c r="E6" s="13">
        <v>356926.315</v>
      </c>
      <c r="F6" s="14">
        <v>986.76499999999999</v>
      </c>
      <c r="G6" s="11"/>
      <c r="H6" s="15">
        <v>986.59100000000001</v>
      </c>
      <c r="I6" s="14">
        <f t="shared" si="0"/>
        <v>0.17399999999997817</v>
      </c>
      <c r="J6" s="15"/>
      <c r="K6" s="15">
        <v>986.61</v>
      </c>
      <c r="L6" s="14">
        <f t="shared" si="1"/>
        <v>0.15499999999997272</v>
      </c>
      <c r="M6" s="24"/>
    </row>
    <row r="7" spans="1:13" x14ac:dyDescent="0.25">
      <c r="A7" s="23">
        <v>104</v>
      </c>
      <c r="B7" s="9" t="s">
        <v>3</v>
      </c>
      <c r="C7" s="8">
        <v>1</v>
      </c>
      <c r="D7" s="13">
        <v>2418903.2710000002</v>
      </c>
      <c r="E7" s="13">
        <v>314077.91899999999</v>
      </c>
      <c r="F7" s="14">
        <v>829.39700000000005</v>
      </c>
      <c r="G7" s="11"/>
      <c r="H7" s="15">
        <v>829.37800000000004</v>
      </c>
      <c r="I7" s="14">
        <f t="shared" si="0"/>
        <v>1.9000000000005457E-2</v>
      </c>
      <c r="J7" s="15"/>
      <c r="K7" s="15">
        <v>829.39300000000003</v>
      </c>
      <c r="L7" s="14">
        <f t="shared" si="1"/>
        <v>4.0000000000190994E-3</v>
      </c>
      <c r="M7" s="24"/>
    </row>
    <row r="8" spans="1:13" x14ac:dyDescent="0.25">
      <c r="A8" s="23">
        <v>105</v>
      </c>
      <c r="B8" s="9" t="s">
        <v>4</v>
      </c>
      <c r="C8" s="8">
        <v>1</v>
      </c>
      <c r="D8" s="13">
        <v>2445907.2480000001</v>
      </c>
      <c r="E8" s="13">
        <v>371555.821</v>
      </c>
      <c r="F8" s="14">
        <v>863.51400000000001</v>
      </c>
      <c r="G8" s="11"/>
      <c r="H8" s="15">
        <v>863.404</v>
      </c>
      <c r="I8" s="14">
        <f t="shared" si="0"/>
        <v>0.11000000000001364</v>
      </c>
      <c r="J8" s="15"/>
      <c r="K8" s="15">
        <v>863.40899999999999</v>
      </c>
      <c r="L8" s="14">
        <f t="shared" si="1"/>
        <v>0.10500000000001819</v>
      </c>
      <c r="M8" s="24"/>
    </row>
    <row r="9" spans="1:13" x14ac:dyDescent="0.25">
      <c r="A9" s="23">
        <v>106</v>
      </c>
      <c r="B9" s="9" t="s">
        <v>5</v>
      </c>
      <c r="C9" s="8">
        <v>1</v>
      </c>
      <c r="D9" s="13">
        <v>2446561.2650000001</v>
      </c>
      <c r="E9" s="13">
        <v>336789.592</v>
      </c>
      <c r="F9" s="14">
        <v>948.15200000000004</v>
      </c>
      <c r="G9" s="11"/>
      <c r="H9" s="15">
        <v>948.22</v>
      </c>
      <c r="I9" s="14">
        <f t="shared" si="0"/>
        <v>-6.7999999999983629E-2</v>
      </c>
      <c r="J9" s="15"/>
      <c r="K9" s="15">
        <v>948.22299999999996</v>
      </c>
      <c r="L9" s="14">
        <f t="shared" si="1"/>
        <v>-7.0999999999912689E-2</v>
      </c>
      <c r="M9" s="24"/>
    </row>
    <row r="10" spans="1:13" x14ac:dyDescent="0.25">
      <c r="A10" s="23">
        <v>107</v>
      </c>
      <c r="B10" s="9" t="s">
        <v>6</v>
      </c>
      <c r="C10" s="8">
        <v>1</v>
      </c>
      <c r="D10" s="13">
        <v>2486132.307</v>
      </c>
      <c r="E10" s="13">
        <v>313377.75900000002</v>
      </c>
      <c r="F10" s="14">
        <v>821.64400000000001</v>
      </c>
      <c r="G10" s="11"/>
      <c r="H10" s="15">
        <v>821.59299999999996</v>
      </c>
      <c r="I10" s="14">
        <f t="shared" si="0"/>
        <v>5.1000000000044565E-2</v>
      </c>
      <c r="J10" s="15"/>
      <c r="K10" s="15">
        <v>821.53300000000002</v>
      </c>
      <c r="L10" s="14">
        <f t="shared" si="1"/>
        <v>0.11099999999999</v>
      </c>
      <c r="M10" s="24"/>
    </row>
    <row r="11" spans="1:13" x14ac:dyDescent="0.25">
      <c r="A11" s="23">
        <v>108</v>
      </c>
      <c r="B11" s="9" t="s">
        <v>7</v>
      </c>
      <c r="C11" s="8">
        <v>1</v>
      </c>
      <c r="D11" s="13">
        <v>2460750.5189999999</v>
      </c>
      <c r="E11" s="13">
        <v>349180.11700000003</v>
      </c>
      <c r="F11" s="14">
        <v>1030.75</v>
      </c>
      <c r="G11" s="11"/>
      <c r="H11" s="15">
        <v>1030.6320000000001</v>
      </c>
      <c r="I11" s="14">
        <f t="shared" si="0"/>
        <v>0.11799999999993815</v>
      </c>
      <c r="J11" s="15"/>
      <c r="K11" s="15">
        <v>1030.6310000000001</v>
      </c>
      <c r="L11" s="14">
        <f t="shared" si="1"/>
        <v>0.11899999999991451</v>
      </c>
      <c r="M11" s="24"/>
    </row>
    <row r="12" spans="1:13" x14ac:dyDescent="0.25">
      <c r="A12" s="23">
        <v>109</v>
      </c>
      <c r="B12" s="9" t="s">
        <v>8</v>
      </c>
      <c r="C12" s="8">
        <v>1</v>
      </c>
      <c r="D12" s="13">
        <v>2471777.7170000002</v>
      </c>
      <c r="E12" s="13">
        <v>360409.054</v>
      </c>
      <c r="F12" s="14">
        <v>919.65899999999999</v>
      </c>
      <c r="G12" s="11"/>
      <c r="H12" s="15">
        <v>919.51700000000005</v>
      </c>
      <c r="I12" s="14">
        <f t="shared" si="0"/>
        <v>0.14199999999993906</v>
      </c>
      <c r="J12" s="15"/>
      <c r="K12" s="15">
        <v>919.51199999999994</v>
      </c>
      <c r="L12" s="14">
        <f t="shared" si="1"/>
        <v>0.1470000000000482</v>
      </c>
      <c r="M12" s="24"/>
    </row>
    <row r="13" spans="1:13" x14ac:dyDescent="0.25">
      <c r="A13" s="23">
        <v>110</v>
      </c>
      <c r="B13" s="9" t="s">
        <v>9</v>
      </c>
      <c r="C13" s="8">
        <v>1</v>
      </c>
      <c r="D13" s="13">
        <v>2479515.5099999998</v>
      </c>
      <c r="E13" s="13">
        <v>399489.22700000001</v>
      </c>
      <c r="F13" s="14">
        <v>768.45899999999995</v>
      </c>
      <c r="G13" s="11"/>
      <c r="H13" s="15">
        <v>768.41200000000003</v>
      </c>
      <c r="I13" s="14">
        <f t="shared" si="0"/>
        <v>4.6999999999911779E-2</v>
      </c>
      <c r="J13" s="15"/>
      <c r="K13" s="15">
        <v>768.39700000000005</v>
      </c>
      <c r="L13" s="14">
        <f t="shared" si="1"/>
        <v>6.1999999999898137E-2</v>
      </c>
      <c r="M13" s="24"/>
    </row>
    <row r="14" spans="1:13" x14ac:dyDescent="0.25">
      <c r="A14" s="23">
        <v>111</v>
      </c>
      <c r="B14" s="9" t="s">
        <v>10</v>
      </c>
      <c r="C14" s="8">
        <v>1</v>
      </c>
      <c r="D14" s="13">
        <v>2464315.3050000002</v>
      </c>
      <c r="E14" s="13">
        <v>423994.49099999998</v>
      </c>
      <c r="F14" s="14">
        <v>856.38400000000001</v>
      </c>
      <c r="G14" s="11"/>
      <c r="H14" s="15">
        <v>856.12599999999998</v>
      </c>
      <c r="I14" s="14">
        <f t="shared" si="0"/>
        <v>0.2580000000000382</v>
      </c>
      <c r="J14" s="15"/>
      <c r="K14" s="15">
        <v>856.13</v>
      </c>
      <c r="L14" s="14">
        <f t="shared" si="1"/>
        <v>0.2540000000000191</v>
      </c>
      <c r="M14" s="24"/>
    </row>
    <row r="15" spans="1:13" x14ac:dyDescent="0.25">
      <c r="A15" s="23">
        <v>112</v>
      </c>
      <c r="B15" s="9" t="s">
        <v>5</v>
      </c>
      <c r="C15" s="8">
        <v>1</v>
      </c>
      <c r="D15" s="13">
        <v>2443577.571</v>
      </c>
      <c r="E15" s="13">
        <v>418557.26299999998</v>
      </c>
      <c r="F15" s="14">
        <v>923.30700000000002</v>
      </c>
      <c r="G15" s="11"/>
      <c r="H15" s="15">
        <v>923.08399999999995</v>
      </c>
      <c r="I15" s="14">
        <f t="shared" si="0"/>
        <v>0.22300000000007003</v>
      </c>
      <c r="J15" s="15"/>
      <c r="K15" s="15">
        <v>923.07399999999996</v>
      </c>
      <c r="L15" s="14">
        <f t="shared" si="1"/>
        <v>0.23300000000006094</v>
      </c>
      <c r="M15" s="24"/>
    </row>
    <row r="16" spans="1:13" x14ac:dyDescent="0.25">
      <c r="A16" s="23">
        <v>113</v>
      </c>
      <c r="B16" s="9" t="s">
        <v>11</v>
      </c>
      <c r="C16" s="8">
        <v>1</v>
      </c>
      <c r="D16" s="13">
        <v>2484902.2659999998</v>
      </c>
      <c r="E16" s="13">
        <v>440490.35399999999</v>
      </c>
      <c r="F16" s="14">
        <v>766.23500000000001</v>
      </c>
      <c r="G16" s="11"/>
      <c r="H16" s="15">
        <v>766.08299999999997</v>
      </c>
      <c r="I16" s="14">
        <f t="shared" si="0"/>
        <v>0.15200000000004366</v>
      </c>
      <c r="J16" s="15"/>
      <c r="K16" s="15">
        <v>766.05600000000004</v>
      </c>
      <c r="L16" s="14">
        <f t="shared" si="1"/>
        <v>0.17899999999997362</v>
      </c>
      <c r="M16" s="24"/>
    </row>
    <row r="17" spans="1:13" x14ac:dyDescent="0.25">
      <c r="A17" s="23">
        <v>114</v>
      </c>
      <c r="B17" s="9" t="s">
        <v>12</v>
      </c>
      <c r="C17" s="8">
        <v>1</v>
      </c>
      <c r="D17" s="13">
        <v>2423954.5449999999</v>
      </c>
      <c r="E17" s="13">
        <v>426153.223</v>
      </c>
      <c r="F17" s="14">
        <v>954.70500000000004</v>
      </c>
      <c r="G17" s="11"/>
      <c r="H17" s="15">
        <v>954.43700000000001</v>
      </c>
      <c r="I17" s="14">
        <f t="shared" si="0"/>
        <v>0.2680000000000291</v>
      </c>
      <c r="J17" s="15"/>
      <c r="K17" s="15">
        <v>954.44399999999996</v>
      </c>
      <c r="L17" s="14">
        <f t="shared" si="1"/>
        <v>0.26100000000008095</v>
      </c>
      <c r="M17" s="24"/>
    </row>
    <row r="18" spans="1:13" x14ac:dyDescent="0.25">
      <c r="A18" s="23">
        <v>115</v>
      </c>
      <c r="B18" s="9" t="s">
        <v>10</v>
      </c>
      <c r="C18" s="8">
        <v>1</v>
      </c>
      <c r="D18" s="13">
        <v>2410992.8250000002</v>
      </c>
      <c r="E18" s="13">
        <v>404129.14</v>
      </c>
      <c r="F18" s="14">
        <v>906.29399999999998</v>
      </c>
      <c r="G18" s="11"/>
      <c r="H18" s="15">
        <v>906.07600000000002</v>
      </c>
      <c r="I18" s="14">
        <f t="shared" si="0"/>
        <v>0.21799999999996089</v>
      </c>
      <c r="J18" s="15"/>
      <c r="K18" s="15">
        <v>906.06299999999999</v>
      </c>
      <c r="L18" s="14">
        <f t="shared" si="1"/>
        <v>0.23099999999999454</v>
      </c>
      <c r="M18" s="24"/>
    </row>
    <row r="19" spans="1:13" x14ac:dyDescent="0.25">
      <c r="A19" s="23">
        <v>116</v>
      </c>
      <c r="B19" s="9" t="s">
        <v>4</v>
      </c>
      <c r="C19" s="8">
        <v>1</v>
      </c>
      <c r="D19" s="13">
        <v>2426700.3190000001</v>
      </c>
      <c r="E19" s="13">
        <v>383284.84899999999</v>
      </c>
      <c r="F19" s="14">
        <v>976.45399999999995</v>
      </c>
      <c r="G19" s="11"/>
      <c r="H19" s="15">
        <v>976.31700000000001</v>
      </c>
      <c r="I19" s="14">
        <f t="shared" si="0"/>
        <v>0.13699999999994361</v>
      </c>
      <c r="J19" s="15"/>
      <c r="K19" s="15">
        <v>976.30399999999997</v>
      </c>
      <c r="L19" s="14">
        <f t="shared" si="1"/>
        <v>0.14999999999997726</v>
      </c>
      <c r="M19" s="24"/>
    </row>
    <row r="20" spans="1:13" x14ac:dyDescent="0.25">
      <c r="A20" s="23">
        <v>117</v>
      </c>
      <c r="B20" s="9" t="s">
        <v>13</v>
      </c>
      <c r="C20" s="8">
        <v>1</v>
      </c>
      <c r="D20" s="13">
        <v>2395037.5490000001</v>
      </c>
      <c r="E20" s="13">
        <v>404204.49699999997</v>
      </c>
      <c r="F20" s="14">
        <v>956.30399999999997</v>
      </c>
      <c r="G20" s="11"/>
      <c r="H20" s="15">
        <v>956.20799999999997</v>
      </c>
      <c r="I20" s="14">
        <f t="shared" si="0"/>
        <v>9.6000000000003638E-2</v>
      </c>
      <c r="J20" s="15"/>
      <c r="K20" s="15">
        <v>956.21600000000001</v>
      </c>
      <c r="L20" s="14">
        <f t="shared" si="1"/>
        <v>8.7999999999965439E-2</v>
      </c>
      <c r="M20" s="24"/>
    </row>
    <row r="21" spans="1:13" x14ac:dyDescent="0.25">
      <c r="A21" s="23">
        <v>118</v>
      </c>
      <c r="B21" s="9" t="s">
        <v>14</v>
      </c>
      <c r="C21" s="8">
        <v>1</v>
      </c>
      <c r="D21" s="13">
        <v>2363563.3330000001</v>
      </c>
      <c r="E21" s="13">
        <v>433461.864</v>
      </c>
      <c r="F21" s="14">
        <v>869.97299999999996</v>
      </c>
      <c r="G21" s="11"/>
      <c r="H21" s="15">
        <v>869.95600000000002</v>
      </c>
      <c r="I21" s="14">
        <f t="shared" si="0"/>
        <v>1.6999999999939064E-2</v>
      </c>
      <c r="J21" s="15"/>
      <c r="K21" s="15">
        <v>869.96699999999998</v>
      </c>
      <c r="L21" s="14">
        <f t="shared" si="1"/>
        <v>5.9999999999718057E-3</v>
      </c>
      <c r="M21" s="24"/>
    </row>
    <row r="22" spans="1:13" x14ac:dyDescent="0.25">
      <c r="A22" s="23">
        <v>119</v>
      </c>
      <c r="B22" s="9" t="s">
        <v>15</v>
      </c>
      <c r="C22" s="8">
        <v>1</v>
      </c>
      <c r="D22" s="13">
        <v>2363084.4109999998</v>
      </c>
      <c r="E22" s="13">
        <v>385688.66499999998</v>
      </c>
      <c r="F22" s="14">
        <v>867.51599999999996</v>
      </c>
      <c r="G22" s="11"/>
      <c r="H22" s="15">
        <v>867.44399999999996</v>
      </c>
      <c r="I22" s="14">
        <f t="shared" si="0"/>
        <v>7.2000000000002728E-2</v>
      </c>
      <c r="J22" s="15"/>
      <c r="K22" s="15">
        <v>867.45</v>
      </c>
      <c r="L22" s="14">
        <f t="shared" si="1"/>
        <v>6.5999999999917236E-2</v>
      </c>
      <c r="M22" s="24"/>
    </row>
    <row r="23" spans="1:13" x14ac:dyDescent="0.25">
      <c r="A23" s="23">
        <v>120</v>
      </c>
      <c r="B23" s="9" t="s">
        <v>11</v>
      </c>
      <c r="C23" s="8">
        <v>1</v>
      </c>
      <c r="D23" s="13">
        <v>2395000.8050000002</v>
      </c>
      <c r="E23" s="13">
        <v>449945.71600000001</v>
      </c>
      <c r="F23" s="14">
        <v>983.87300000000005</v>
      </c>
      <c r="G23" s="11"/>
      <c r="H23" s="15">
        <v>983.65700000000004</v>
      </c>
      <c r="I23" s="14">
        <f t="shared" si="0"/>
        <v>0.21600000000000819</v>
      </c>
      <c r="J23" s="15"/>
      <c r="K23" s="15">
        <v>983.67</v>
      </c>
      <c r="L23" s="14">
        <f t="shared" si="1"/>
        <v>0.20300000000008822</v>
      </c>
      <c r="M23" s="24"/>
    </row>
    <row r="24" spans="1:13" x14ac:dyDescent="0.25">
      <c r="A24" s="23">
        <v>121</v>
      </c>
      <c r="B24" s="9" t="s">
        <v>5</v>
      </c>
      <c r="C24" s="8">
        <v>1</v>
      </c>
      <c r="D24" s="13">
        <v>2402501.2779999999</v>
      </c>
      <c r="E24" s="13">
        <v>460370.09399999998</v>
      </c>
      <c r="F24" s="14">
        <v>1022.891</v>
      </c>
      <c r="G24" s="11"/>
      <c r="H24" s="15">
        <v>1023.028</v>
      </c>
      <c r="I24" s="14">
        <f t="shared" si="0"/>
        <v>-0.1370000000000573</v>
      </c>
      <c r="J24" s="15"/>
      <c r="K24" s="15">
        <v>1023.0170000000001</v>
      </c>
      <c r="L24" s="14">
        <f t="shared" si="1"/>
        <v>-0.12600000000009004</v>
      </c>
      <c r="M24" s="24"/>
    </row>
    <row r="25" spans="1:13" x14ac:dyDescent="0.25">
      <c r="A25" s="23">
        <v>122</v>
      </c>
      <c r="B25" s="9" t="s">
        <v>11</v>
      </c>
      <c r="C25" s="8">
        <v>1</v>
      </c>
      <c r="D25" s="13">
        <v>2421027.8130000001</v>
      </c>
      <c r="E25" s="13">
        <v>465950.38699999999</v>
      </c>
      <c r="F25" s="14">
        <v>1119.6579999999999</v>
      </c>
      <c r="G25" s="11"/>
      <c r="H25" s="15">
        <v>1119.508</v>
      </c>
      <c r="I25" s="14">
        <f t="shared" si="0"/>
        <v>0.14999999999986358</v>
      </c>
      <c r="J25" s="15"/>
      <c r="K25" s="15">
        <v>1119.4549999999999</v>
      </c>
      <c r="L25" s="14">
        <f t="shared" si="1"/>
        <v>0.20299999999997453</v>
      </c>
      <c r="M25" s="24"/>
    </row>
    <row r="26" spans="1:13" x14ac:dyDescent="0.25">
      <c r="A26" s="23">
        <v>123</v>
      </c>
      <c r="B26" s="9" t="s">
        <v>16</v>
      </c>
      <c r="C26" s="8">
        <v>1</v>
      </c>
      <c r="D26" s="13">
        <v>2426040.571</v>
      </c>
      <c r="E26" s="13">
        <v>487253.99800000002</v>
      </c>
      <c r="F26" s="14">
        <v>1099.296</v>
      </c>
      <c r="G26" s="11"/>
      <c r="H26" s="15">
        <v>1099.2660000000001</v>
      </c>
      <c r="I26" s="14">
        <f t="shared" si="0"/>
        <v>2.9999999999972715E-2</v>
      </c>
      <c r="J26" s="15"/>
      <c r="K26" s="15">
        <v>1099.26</v>
      </c>
      <c r="L26" s="14">
        <f t="shared" si="1"/>
        <v>3.6000000000058208E-2</v>
      </c>
      <c r="M26" s="24"/>
    </row>
    <row r="27" spans="1:13" x14ac:dyDescent="0.25">
      <c r="A27" s="23">
        <v>124</v>
      </c>
      <c r="B27" s="9" t="s">
        <v>17</v>
      </c>
      <c r="C27" s="8">
        <v>1</v>
      </c>
      <c r="D27" s="13">
        <v>2436231.7799999998</v>
      </c>
      <c r="E27" s="13">
        <v>498172.35399999999</v>
      </c>
      <c r="F27" s="14">
        <v>1172.9079999999999</v>
      </c>
      <c r="G27" s="11"/>
      <c r="H27" s="15">
        <v>1172.787</v>
      </c>
      <c r="I27" s="14">
        <f t="shared" si="0"/>
        <v>0.12099999999986721</v>
      </c>
      <c r="J27" s="15"/>
      <c r="K27" s="15">
        <v>1172.77</v>
      </c>
      <c r="L27" s="14">
        <f t="shared" si="1"/>
        <v>0.13799999999991996</v>
      </c>
      <c r="M27" s="24"/>
    </row>
    <row r="28" spans="1:13" x14ac:dyDescent="0.25">
      <c r="A28" s="23">
        <v>125</v>
      </c>
      <c r="B28" s="9" t="s">
        <v>18</v>
      </c>
      <c r="C28" s="8">
        <v>1</v>
      </c>
      <c r="D28" s="13">
        <v>2389355.071</v>
      </c>
      <c r="E28" s="13">
        <v>476498.80200000003</v>
      </c>
      <c r="F28" s="14">
        <v>978.78800000000001</v>
      </c>
      <c r="G28" s="11"/>
      <c r="H28" s="15">
        <v>978.93499999999995</v>
      </c>
      <c r="I28" s="14">
        <f t="shared" si="0"/>
        <v>-0.14699999999993452</v>
      </c>
      <c r="J28" s="15"/>
      <c r="K28" s="15">
        <v>978.92499999999995</v>
      </c>
      <c r="L28" s="14">
        <f t="shared" si="1"/>
        <v>-0.13699999999994361</v>
      </c>
      <c r="M28" s="24"/>
    </row>
    <row r="29" spans="1:13" x14ac:dyDescent="0.25">
      <c r="A29" s="23">
        <v>126</v>
      </c>
      <c r="B29" s="9" t="s">
        <v>19</v>
      </c>
      <c r="C29" s="8">
        <v>1</v>
      </c>
      <c r="D29" s="13">
        <v>2478562.656</v>
      </c>
      <c r="E29" s="13">
        <v>503969.38299999997</v>
      </c>
      <c r="F29" s="14">
        <v>880.774</v>
      </c>
      <c r="G29" s="11"/>
      <c r="H29" s="15">
        <v>880.78099999999995</v>
      </c>
      <c r="I29" s="14">
        <f t="shared" si="0"/>
        <v>-6.9999999999481588E-3</v>
      </c>
      <c r="J29" s="15"/>
      <c r="K29" s="15">
        <v>880.79</v>
      </c>
      <c r="L29" s="14">
        <f t="shared" si="1"/>
        <v>-1.5999999999962711E-2</v>
      </c>
      <c r="M29" s="24"/>
    </row>
    <row r="30" spans="1:13" x14ac:dyDescent="0.25">
      <c r="A30" s="23">
        <v>127</v>
      </c>
      <c r="B30" s="9" t="s">
        <v>20</v>
      </c>
      <c r="C30" s="8">
        <v>1</v>
      </c>
      <c r="D30" s="13">
        <v>2454347.6800000002</v>
      </c>
      <c r="E30" s="13">
        <v>487836.97200000001</v>
      </c>
      <c r="F30" s="14">
        <v>871.88900000000001</v>
      </c>
      <c r="G30" s="11"/>
      <c r="H30" s="15">
        <v>871.95399999999995</v>
      </c>
      <c r="I30" s="14">
        <f t="shared" si="0"/>
        <v>-6.4999999999940883E-2</v>
      </c>
      <c r="J30" s="15"/>
      <c r="K30" s="15">
        <v>871.99199999999996</v>
      </c>
      <c r="L30" s="14">
        <f t="shared" si="1"/>
        <v>-0.1029999999999518</v>
      </c>
      <c r="M30" s="24"/>
    </row>
    <row r="31" spans="1:13" x14ac:dyDescent="0.25">
      <c r="A31" s="23">
        <v>128</v>
      </c>
      <c r="B31" s="9" t="s">
        <v>4</v>
      </c>
      <c r="C31" s="8">
        <v>1</v>
      </c>
      <c r="D31" s="13">
        <v>2479457.3790000002</v>
      </c>
      <c r="E31" s="13">
        <v>445608.951</v>
      </c>
      <c r="F31" s="14">
        <v>846.15499999999997</v>
      </c>
      <c r="G31" s="11"/>
      <c r="H31" s="15">
        <v>846</v>
      </c>
      <c r="I31" s="14">
        <f t="shared" si="0"/>
        <v>0.15499999999997272</v>
      </c>
      <c r="J31" s="15"/>
      <c r="K31" s="15">
        <v>846.00199999999995</v>
      </c>
      <c r="L31" s="14">
        <f t="shared" si="1"/>
        <v>0.15300000000002001</v>
      </c>
      <c r="M31" s="24"/>
    </row>
    <row r="32" spans="1:13" x14ac:dyDescent="0.25">
      <c r="A32" s="23">
        <v>129</v>
      </c>
      <c r="B32" s="9" t="s">
        <v>21</v>
      </c>
      <c r="C32" s="8">
        <v>1</v>
      </c>
      <c r="D32" s="13">
        <v>2460046.926</v>
      </c>
      <c r="E32" s="13">
        <v>455435.24300000002</v>
      </c>
      <c r="F32" s="14">
        <v>910.38300000000004</v>
      </c>
      <c r="G32" s="11"/>
      <c r="H32" s="15">
        <v>910.24099999999999</v>
      </c>
      <c r="I32" s="14">
        <f t="shared" si="0"/>
        <v>0.14200000000005275</v>
      </c>
      <c r="J32" s="15"/>
      <c r="K32" s="15">
        <v>910.22900000000004</v>
      </c>
      <c r="L32" s="14">
        <f t="shared" si="1"/>
        <v>0.15399999999999636</v>
      </c>
      <c r="M32" s="24"/>
    </row>
    <row r="33" spans="1:13" x14ac:dyDescent="0.25">
      <c r="A33" s="23">
        <v>130</v>
      </c>
      <c r="B33" s="9" t="s">
        <v>22</v>
      </c>
      <c r="C33" s="8">
        <v>1</v>
      </c>
      <c r="D33" s="13">
        <v>2487892.7620000001</v>
      </c>
      <c r="E33" s="13">
        <v>528420.04200000002</v>
      </c>
      <c r="F33" s="14">
        <v>832.06200000000001</v>
      </c>
      <c r="G33" s="11"/>
      <c r="H33" s="15">
        <v>832.02300000000002</v>
      </c>
      <c r="I33" s="14">
        <f t="shared" si="0"/>
        <v>3.8999999999987267E-2</v>
      </c>
      <c r="J33" s="15"/>
      <c r="K33" s="15">
        <v>832.03200000000004</v>
      </c>
      <c r="L33" s="14">
        <f t="shared" si="1"/>
        <v>2.9999999999972715E-2</v>
      </c>
      <c r="M33" s="24"/>
    </row>
    <row r="34" spans="1:13" x14ac:dyDescent="0.25">
      <c r="A34" s="23">
        <v>131</v>
      </c>
      <c r="B34" s="9" t="s">
        <v>23</v>
      </c>
      <c r="C34" s="8">
        <v>1</v>
      </c>
      <c r="D34" s="13">
        <v>2462257.1880000001</v>
      </c>
      <c r="E34" s="13">
        <v>525438.75399999996</v>
      </c>
      <c r="F34" s="14">
        <v>884.87300000000005</v>
      </c>
      <c r="G34" s="11"/>
      <c r="H34" s="15">
        <v>884.95600000000002</v>
      </c>
      <c r="I34" s="14">
        <f t="shared" si="0"/>
        <v>-8.2999999999969987E-2</v>
      </c>
      <c r="J34" s="15"/>
      <c r="K34" s="15">
        <v>884.92700000000002</v>
      </c>
      <c r="L34" s="14">
        <f t="shared" si="1"/>
        <v>-5.3999999999973625E-2</v>
      </c>
      <c r="M34" s="24"/>
    </row>
    <row r="35" spans="1:13" x14ac:dyDescent="0.25">
      <c r="A35" s="23">
        <v>132</v>
      </c>
      <c r="B35" s="9" t="s">
        <v>23</v>
      </c>
      <c r="C35" s="8">
        <v>1</v>
      </c>
      <c r="D35" s="13">
        <v>2427701.6349999998</v>
      </c>
      <c r="E35" s="13">
        <v>524995.5</v>
      </c>
      <c r="F35" s="14">
        <v>1168.24</v>
      </c>
      <c r="G35" s="11"/>
      <c r="H35" s="15">
        <v>1168.33</v>
      </c>
      <c r="I35" s="14">
        <f t="shared" si="0"/>
        <v>-8.9999999999918145E-2</v>
      </c>
      <c r="J35" s="15"/>
      <c r="K35" s="15">
        <v>1168.3420000000001</v>
      </c>
      <c r="L35" s="14">
        <f t="shared" si="1"/>
        <v>-0.10200000000008913</v>
      </c>
      <c r="M35" s="24"/>
    </row>
    <row r="36" spans="1:13" x14ac:dyDescent="0.25">
      <c r="A36" s="23">
        <v>133</v>
      </c>
      <c r="B36" s="9" t="s">
        <v>11</v>
      </c>
      <c r="C36" s="8">
        <v>1</v>
      </c>
      <c r="D36" s="13">
        <v>2408857.9670000002</v>
      </c>
      <c r="E36" s="13">
        <v>530074.299</v>
      </c>
      <c r="F36" s="14">
        <v>1061.808</v>
      </c>
      <c r="G36" s="11"/>
      <c r="H36" s="15">
        <v>1061.7159999999999</v>
      </c>
      <c r="I36" s="14">
        <f t="shared" si="0"/>
        <v>9.2000000000098225E-2</v>
      </c>
      <c r="J36" s="15"/>
      <c r="K36" s="15">
        <v>1061.691</v>
      </c>
      <c r="L36" s="14">
        <f t="shared" si="1"/>
        <v>0.1169999999999618</v>
      </c>
      <c r="M36" s="24"/>
    </row>
    <row r="37" spans="1:13" x14ac:dyDescent="0.25">
      <c r="A37" s="23">
        <v>134</v>
      </c>
      <c r="B37" s="9" t="s">
        <v>24</v>
      </c>
      <c r="C37" s="8">
        <v>1</v>
      </c>
      <c r="D37" s="13">
        <v>2403534.2629999998</v>
      </c>
      <c r="E37" s="13">
        <v>514162.53</v>
      </c>
      <c r="F37" s="14">
        <v>974.44500000000005</v>
      </c>
      <c r="G37" s="11"/>
      <c r="H37" s="15">
        <v>974.50699999999995</v>
      </c>
      <c r="I37" s="14">
        <f t="shared" si="0"/>
        <v>-6.1999999999898137E-2</v>
      </c>
      <c r="J37" s="15"/>
      <c r="K37" s="15">
        <v>974.47799999999995</v>
      </c>
      <c r="L37" s="14">
        <f t="shared" si="1"/>
        <v>-3.2999999999901775E-2</v>
      </c>
      <c r="M37" s="24"/>
    </row>
    <row r="38" spans="1:13" x14ac:dyDescent="0.25">
      <c r="A38" s="23">
        <v>135</v>
      </c>
      <c r="B38" s="9" t="s">
        <v>25</v>
      </c>
      <c r="C38" s="8">
        <v>1</v>
      </c>
      <c r="D38" s="13">
        <v>2467106.29</v>
      </c>
      <c r="E38" s="13">
        <v>546334.31200000003</v>
      </c>
      <c r="F38" s="14">
        <v>879.89</v>
      </c>
      <c r="G38" s="11"/>
      <c r="H38" s="15">
        <v>879.94899999999996</v>
      </c>
      <c r="I38" s="14">
        <f t="shared" si="0"/>
        <v>-5.8999999999969077E-2</v>
      </c>
      <c r="J38" s="15"/>
      <c r="K38" s="15">
        <v>879.95100000000002</v>
      </c>
      <c r="L38" s="14">
        <f t="shared" si="1"/>
        <v>-6.100000000003547E-2</v>
      </c>
      <c r="M38" s="24"/>
    </row>
    <row r="39" spans="1:13" x14ac:dyDescent="0.25">
      <c r="A39" s="23">
        <v>136</v>
      </c>
      <c r="B39" s="9" t="s">
        <v>17</v>
      </c>
      <c r="C39" s="8">
        <v>1</v>
      </c>
      <c r="D39" s="13">
        <v>2482842.5320000001</v>
      </c>
      <c r="E39" s="13">
        <v>562620.98400000005</v>
      </c>
      <c r="F39" s="14">
        <v>802.03899999999999</v>
      </c>
      <c r="G39" s="11"/>
      <c r="H39" s="15">
        <v>801.98500000000001</v>
      </c>
      <c r="I39" s="14">
        <f t="shared" si="0"/>
        <v>5.3999999999973625E-2</v>
      </c>
      <c r="J39" s="15"/>
      <c r="K39" s="15">
        <v>802.01</v>
      </c>
      <c r="L39" s="14">
        <f t="shared" si="1"/>
        <v>2.8999999999996362E-2</v>
      </c>
      <c r="M39" s="24"/>
    </row>
    <row r="40" spans="1:13" x14ac:dyDescent="0.25">
      <c r="A40" s="23">
        <v>137</v>
      </c>
      <c r="B40" s="9" t="s">
        <v>1</v>
      </c>
      <c r="C40" s="8">
        <v>1</v>
      </c>
      <c r="D40" s="13">
        <v>2441968.5669999998</v>
      </c>
      <c r="E40" s="13">
        <v>550679.19700000004</v>
      </c>
      <c r="F40" s="14">
        <v>937.21699999999998</v>
      </c>
      <c r="G40" s="11"/>
      <c r="H40" s="15">
        <v>937.25099999999998</v>
      </c>
      <c r="I40" s="14">
        <f t="shared" si="0"/>
        <v>-3.3999999999991815E-2</v>
      </c>
      <c r="J40" s="15"/>
      <c r="K40" s="15">
        <v>937.25</v>
      </c>
      <c r="L40" s="14">
        <f t="shared" si="1"/>
        <v>-3.3000000000015461E-2</v>
      </c>
      <c r="M40" s="24"/>
    </row>
    <row r="41" spans="1:13" x14ac:dyDescent="0.25">
      <c r="A41" s="23">
        <v>138</v>
      </c>
      <c r="B41" s="9" t="s">
        <v>19</v>
      </c>
      <c r="C41" s="8">
        <v>1</v>
      </c>
      <c r="D41" s="13">
        <v>2392866.5929999999</v>
      </c>
      <c r="E41" s="13">
        <v>564298.94799999997</v>
      </c>
      <c r="F41" s="14">
        <v>994.08399999999995</v>
      </c>
      <c r="G41" s="11"/>
      <c r="H41" s="15">
        <v>994.04100000000005</v>
      </c>
      <c r="I41" s="14">
        <f t="shared" si="0"/>
        <v>4.299999999989268E-2</v>
      </c>
      <c r="J41" s="15"/>
      <c r="K41" s="15">
        <v>994.03300000000002</v>
      </c>
      <c r="L41" s="14">
        <f t="shared" si="1"/>
        <v>5.0999999999930878E-2</v>
      </c>
      <c r="M41" s="24"/>
    </row>
    <row r="42" spans="1:13" x14ac:dyDescent="0.25">
      <c r="A42" s="23">
        <v>139</v>
      </c>
      <c r="B42" s="9" t="s">
        <v>17</v>
      </c>
      <c r="C42" s="8">
        <v>1</v>
      </c>
      <c r="D42" s="13">
        <v>2403356.2340000002</v>
      </c>
      <c r="E42" s="13">
        <v>535184.61300000001</v>
      </c>
      <c r="F42" s="14">
        <v>967.30399999999997</v>
      </c>
      <c r="G42" s="11"/>
      <c r="H42" s="15">
        <v>967.38800000000003</v>
      </c>
      <c r="I42" s="14">
        <f t="shared" si="0"/>
        <v>-8.4000000000060027E-2</v>
      </c>
      <c r="J42" s="15"/>
      <c r="K42" s="15">
        <v>967.39300000000003</v>
      </c>
      <c r="L42" s="14">
        <f t="shared" si="1"/>
        <v>-8.9000000000055479E-2</v>
      </c>
      <c r="M42" s="24"/>
    </row>
    <row r="43" spans="1:13" x14ac:dyDescent="0.25">
      <c r="A43" s="23">
        <v>140</v>
      </c>
      <c r="B43" s="9" t="s">
        <v>24</v>
      </c>
      <c r="C43" s="8">
        <v>1</v>
      </c>
      <c r="D43" s="13">
        <v>2551627.8679999998</v>
      </c>
      <c r="E43" s="13">
        <v>564770.11800000002</v>
      </c>
      <c r="F43" s="14">
        <v>651.33000000000004</v>
      </c>
      <c r="G43" s="11"/>
      <c r="H43" s="15">
        <v>651.91399999999999</v>
      </c>
      <c r="I43" s="14">
        <f t="shared" si="0"/>
        <v>-0.58399999999994634</v>
      </c>
      <c r="J43" s="15"/>
      <c r="K43" s="15">
        <v>651.89599999999996</v>
      </c>
      <c r="L43" s="14">
        <f t="shared" si="1"/>
        <v>-0.56599999999991724</v>
      </c>
      <c r="M43" s="24"/>
    </row>
    <row r="44" spans="1:13" x14ac:dyDescent="0.25">
      <c r="A44" s="23">
        <v>141</v>
      </c>
      <c r="B44" s="9" t="s">
        <v>26</v>
      </c>
      <c r="C44" s="8">
        <v>1</v>
      </c>
      <c r="D44" s="13">
        <v>2514582.105</v>
      </c>
      <c r="E44" s="13">
        <v>558510.33600000001</v>
      </c>
      <c r="F44" s="14">
        <v>860.37300000000005</v>
      </c>
      <c r="G44" s="11"/>
      <c r="H44" s="15">
        <v>860.56799999999998</v>
      </c>
      <c r="I44" s="14">
        <f t="shared" si="0"/>
        <v>-0.19499999999993634</v>
      </c>
      <c r="J44" s="15"/>
      <c r="K44" s="15">
        <v>860.49800000000005</v>
      </c>
      <c r="L44" s="14">
        <f t="shared" si="1"/>
        <v>-0.125</v>
      </c>
      <c r="M44" s="24"/>
    </row>
    <row r="45" spans="1:13" x14ac:dyDescent="0.25">
      <c r="A45" s="23">
        <v>142</v>
      </c>
      <c r="B45" s="9" t="s">
        <v>27</v>
      </c>
      <c r="C45" s="8">
        <v>1</v>
      </c>
      <c r="D45" s="13">
        <v>2496030.27</v>
      </c>
      <c r="E45" s="13">
        <v>563010.66200000001</v>
      </c>
      <c r="F45" s="14">
        <v>861.76400000000001</v>
      </c>
      <c r="G45" s="11"/>
      <c r="H45" s="15">
        <v>861.98599999999999</v>
      </c>
      <c r="I45" s="14">
        <f t="shared" si="0"/>
        <v>-0.22199999999997999</v>
      </c>
      <c r="J45" s="15"/>
      <c r="K45" s="15">
        <v>861.97799999999995</v>
      </c>
      <c r="L45" s="14">
        <f t="shared" si="1"/>
        <v>-0.21399999999994179</v>
      </c>
      <c r="M45" s="24"/>
    </row>
    <row r="46" spans="1:13" x14ac:dyDescent="0.25">
      <c r="A46" s="23">
        <v>143</v>
      </c>
      <c r="B46" s="9" t="s">
        <v>28</v>
      </c>
      <c r="C46" s="8">
        <v>1</v>
      </c>
      <c r="D46" s="13">
        <v>2501841.9199999999</v>
      </c>
      <c r="E46" s="13">
        <v>544256.46100000001</v>
      </c>
      <c r="F46" s="14">
        <v>795.49699999999996</v>
      </c>
      <c r="G46" s="11"/>
      <c r="H46" s="15">
        <v>795.697</v>
      </c>
      <c r="I46" s="14">
        <f t="shared" si="0"/>
        <v>-0.20000000000004547</v>
      </c>
      <c r="J46" s="15"/>
      <c r="K46" s="15">
        <v>795.68</v>
      </c>
      <c r="L46" s="14">
        <f t="shared" si="1"/>
        <v>-0.18299999999999272</v>
      </c>
      <c r="M46" s="24"/>
    </row>
    <row r="47" spans="1:13" x14ac:dyDescent="0.25">
      <c r="A47" s="23">
        <v>144</v>
      </c>
      <c r="B47" s="9" t="s">
        <v>29</v>
      </c>
      <c r="C47" s="8">
        <v>1</v>
      </c>
      <c r="D47" s="13">
        <v>2499443.0240000002</v>
      </c>
      <c r="E47" s="13">
        <v>531311.00899999996</v>
      </c>
      <c r="F47" s="14">
        <v>900.29200000000003</v>
      </c>
      <c r="G47" s="11"/>
      <c r="H47" s="15">
        <v>900.327</v>
      </c>
      <c r="I47" s="14">
        <f t="shared" si="0"/>
        <v>-3.4999999999968168E-2</v>
      </c>
      <c r="J47" s="15"/>
      <c r="K47" s="15">
        <v>900.327</v>
      </c>
      <c r="L47" s="14">
        <f t="shared" si="1"/>
        <v>-3.4999999999968168E-2</v>
      </c>
      <c r="M47" s="24"/>
    </row>
    <row r="48" spans="1:13" x14ac:dyDescent="0.25">
      <c r="A48" s="23">
        <v>145</v>
      </c>
      <c r="B48" s="9" t="s">
        <v>30</v>
      </c>
      <c r="C48" s="8">
        <v>1</v>
      </c>
      <c r="D48" s="13">
        <v>2513628.125</v>
      </c>
      <c r="E48" s="13">
        <v>521148.88699999999</v>
      </c>
      <c r="F48" s="14">
        <v>795.71100000000001</v>
      </c>
      <c r="G48" s="11"/>
      <c r="H48" s="15">
        <v>795.702</v>
      </c>
      <c r="I48" s="14">
        <f t="shared" si="0"/>
        <v>9.0000000000145519E-3</v>
      </c>
      <c r="J48" s="15"/>
      <c r="K48" s="15">
        <v>795.72400000000005</v>
      </c>
      <c r="L48" s="14">
        <f t="shared" si="1"/>
        <v>-1.3000000000033651E-2</v>
      </c>
      <c r="M48" s="24"/>
    </row>
    <row r="49" spans="1:13" x14ac:dyDescent="0.25">
      <c r="A49" s="23">
        <v>146</v>
      </c>
      <c r="B49" s="9" t="s">
        <v>31</v>
      </c>
      <c r="C49" s="8">
        <v>1</v>
      </c>
      <c r="D49" s="13">
        <v>2515438.5660000001</v>
      </c>
      <c r="E49" s="13">
        <v>542635.97900000005</v>
      </c>
      <c r="F49" s="14">
        <v>846.26099999999997</v>
      </c>
      <c r="G49" s="11"/>
      <c r="H49" s="15">
        <v>846.23500000000001</v>
      </c>
      <c r="I49" s="14">
        <f t="shared" si="0"/>
        <v>2.5999999999953616E-2</v>
      </c>
      <c r="J49" s="15"/>
      <c r="K49" s="15">
        <v>846.22500000000002</v>
      </c>
      <c r="L49" s="14">
        <f t="shared" si="1"/>
        <v>3.5999999999944521E-2</v>
      </c>
      <c r="M49" s="24"/>
    </row>
    <row r="50" spans="1:13" x14ac:dyDescent="0.25">
      <c r="A50" s="23">
        <v>147</v>
      </c>
      <c r="B50" s="9" t="s">
        <v>32</v>
      </c>
      <c r="C50" s="8">
        <v>1</v>
      </c>
      <c r="D50" s="13">
        <v>2535813.52</v>
      </c>
      <c r="E50" s="13">
        <v>543177.37100000004</v>
      </c>
      <c r="F50" s="14">
        <v>737.41499999999996</v>
      </c>
      <c r="G50" s="11"/>
      <c r="H50" s="15">
        <v>737.37400000000002</v>
      </c>
      <c r="I50" s="14">
        <f t="shared" si="0"/>
        <v>4.0999999999939973E-2</v>
      </c>
      <c r="J50" s="15"/>
      <c r="K50" s="15">
        <v>737.38499999999999</v>
      </c>
      <c r="L50" s="14">
        <f t="shared" si="1"/>
        <v>2.9999999999972715E-2</v>
      </c>
      <c r="M50" s="24"/>
    </row>
    <row r="51" spans="1:13" x14ac:dyDescent="0.25">
      <c r="A51" s="23">
        <v>148</v>
      </c>
      <c r="B51" s="9" t="s">
        <v>11</v>
      </c>
      <c r="C51" s="8">
        <v>1</v>
      </c>
      <c r="D51" s="13">
        <v>2549405.0299999998</v>
      </c>
      <c r="E51" s="13">
        <v>548820.79099999997</v>
      </c>
      <c r="F51" s="14">
        <v>681.66399999999999</v>
      </c>
      <c r="G51" s="11"/>
      <c r="H51" s="15">
        <v>681.58399999999995</v>
      </c>
      <c r="I51" s="14">
        <f t="shared" si="0"/>
        <v>8.0000000000040927E-2</v>
      </c>
      <c r="J51" s="15"/>
      <c r="K51" s="15">
        <v>681.601</v>
      </c>
      <c r="L51" s="14">
        <f t="shared" si="1"/>
        <v>6.2999999999988177E-2</v>
      </c>
      <c r="M51" s="24"/>
    </row>
    <row r="52" spans="1:13" x14ac:dyDescent="0.25">
      <c r="A52" s="23">
        <v>149</v>
      </c>
      <c r="B52" s="9" t="s">
        <v>33</v>
      </c>
      <c r="C52" s="8">
        <v>1</v>
      </c>
      <c r="D52" s="13">
        <v>2533976.963</v>
      </c>
      <c r="E52" s="13">
        <v>522865.65</v>
      </c>
      <c r="F52" s="14">
        <v>735.53499999999997</v>
      </c>
      <c r="G52" s="11"/>
      <c r="H52" s="15">
        <v>735.60500000000002</v>
      </c>
      <c r="I52" s="14">
        <f t="shared" si="0"/>
        <v>-7.0000000000050022E-2</v>
      </c>
      <c r="J52" s="15"/>
      <c r="K52" s="15">
        <v>735.60400000000004</v>
      </c>
      <c r="L52" s="14">
        <f t="shared" si="1"/>
        <v>-6.9000000000073669E-2</v>
      </c>
      <c r="M52" s="24"/>
    </row>
    <row r="53" spans="1:13" x14ac:dyDescent="0.25">
      <c r="A53" s="23">
        <v>150</v>
      </c>
      <c r="B53" s="9" t="s">
        <v>34</v>
      </c>
      <c r="C53" s="8">
        <v>1</v>
      </c>
      <c r="D53" s="13">
        <v>2527586.2110000001</v>
      </c>
      <c r="E53" s="13">
        <v>512212.20400000003</v>
      </c>
      <c r="F53" s="14">
        <v>744.51599999999996</v>
      </c>
      <c r="G53" s="11"/>
      <c r="H53" s="15">
        <v>744.73900000000003</v>
      </c>
      <c r="I53" s="14">
        <f t="shared" si="0"/>
        <v>-0.22300000000007003</v>
      </c>
      <c r="J53" s="15"/>
      <c r="K53" s="15">
        <v>744.74300000000005</v>
      </c>
      <c r="L53" s="14">
        <f t="shared" si="1"/>
        <v>-0.22700000000008913</v>
      </c>
      <c r="M53" s="24"/>
    </row>
    <row r="54" spans="1:13" x14ac:dyDescent="0.25">
      <c r="A54" s="23">
        <v>151</v>
      </c>
      <c r="B54" s="9" t="s">
        <v>11</v>
      </c>
      <c r="C54" s="8">
        <v>1</v>
      </c>
      <c r="D54" s="13">
        <v>2509300.0240000002</v>
      </c>
      <c r="E54" s="13">
        <v>505077.95400000003</v>
      </c>
      <c r="F54" s="14">
        <v>788.22400000000005</v>
      </c>
      <c r="G54" s="11"/>
      <c r="H54" s="15">
        <v>788.09199999999998</v>
      </c>
      <c r="I54" s="14">
        <f t="shared" si="0"/>
        <v>0.13200000000006185</v>
      </c>
      <c r="J54" s="15"/>
      <c r="K54" s="15">
        <v>788.08</v>
      </c>
      <c r="L54" s="14">
        <f t="shared" si="1"/>
        <v>0.14400000000000546</v>
      </c>
      <c r="M54" s="24"/>
    </row>
    <row r="55" spans="1:13" x14ac:dyDescent="0.25">
      <c r="A55" s="23">
        <v>152</v>
      </c>
      <c r="B55" s="9" t="s">
        <v>35</v>
      </c>
      <c r="C55" s="8">
        <v>1</v>
      </c>
      <c r="D55" s="13">
        <v>2494545.4070000001</v>
      </c>
      <c r="E55" s="13">
        <v>515231.15</v>
      </c>
      <c r="F55" s="14">
        <v>878.45699999999999</v>
      </c>
      <c r="G55" s="11"/>
      <c r="H55" s="15">
        <v>878.399</v>
      </c>
      <c r="I55" s="14">
        <f t="shared" si="0"/>
        <v>5.7999999999992724E-2</v>
      </c>
      <c r="J55" s="15"/>
      <c r="K55" s="15">
        <v>878.41099999999994</v>
      </c>
      <c r="L55" s="14">
        <f t="shared" si="1"/>
        <v>4.6000000000049113E-2</v>
      </c>
      <c r="M55" s="24"/>
    </row>
    <row r="56" spans="1:13" x14ac:dyDescent="0.25">
      <c r="A56" s="23">
        <v>153</v>
      </c>
      <c r="B56" s="9" t="s">
        <v>36</v>
      </c>
      <c r="C56" s="8">
        <v>1</v>
      </c>
      <c r="D56" s="13">
        <v>2491122.2259999998</v>
      </c>
      <c r="E56" s="13">
        <v>498644.89899999998</v>
      </c>
      <c r="F56" s="14">
        <v>848.63099999999997</v>
      </c>
      <c r="G56" s="11"/>
      <c r="H56" s="15">
        <v>848.75800000000004</v>
      </c>
      <c r="I56" s="14">
        <f t="shared" si="0"/>
        <v>-0.12700000000006639</v>
      </c>
      <c r="J56" s="15"/>
      <c r="K56" s="15">
        <v>848.77599999999995</v>
      </c>
      <c r="L56" s="14">
        <f t="shared" si="1"/>
        <v>-0.14499999999998181</v>
      </c>
      <c r="M56" s="24"/>
    </row>
    <row r="57" spans="1:13" x14ac:dyDescent="0.25">
      <c r="A57" s="23">
        <v>154</v>
      </c>
      <c r="B57" s="9" t="s">
        <v>37</v>
      </c>
      <c r="C57" s="8">
        <v>1</v>
      </c>
      <c r="D57" s="13">
        <v>2513420.8130000001</v>
      </c>
      <c r="E57" s="13">
        <v>494460.37800000003</v>
      </c>
      <c r="F57" s="14">
        <v>768.13</v>
      </c>
      <c r="G57" s="11"/>
      <c r="H57" s="15">
        <v>768.18</v>
      </c>
      <c r="I57" s="14">
        <f t="shared" si="0"/>
        <v>-4.9999999999954525E-2</v>
      </c>
      <c r="J57" s="15"/>
      <c r="K57" s="15">
        <v>768.18600000000004</v>
      </c>
      <c r="L57" s="14">
        <f t="shared" si="1"/>
        <v>-5.6000000000040018E-2</v>
      </c>
      <c r="M57" s="24"/>
    </row>
    <row r="58" spans="1:13" x14ac:dyDescent="0.25">
      <c r="A58" s="23">
        <v>155</v>
      </c>
      <c r="B58" s="9" t="s">
        <v>38</v>
      </c>
      <c r="C58" s="8">
        <v>1</v>
      </c>
      <c r="D58" s="13">
        <v>2503206.88</v>
      </c>
      <c r="E58" s="13">
        <v>480052.04200000002</v>
      </c>
      <c r="F58" s="14">
        <v>797.80399999999997</v>
      </c>
      <c r="G58" s="11"/>
      <c r="H58" s="15">
        <v>797.70500000000004</v>
      </c>
      <c r="I58" s="14">
        <f t="shared" si="0"/>
        <v>9.8999999999932697E-2</v>
      </c>
      <c r="J58" s="15"/>
      <c r="K58" s="15">
        <v>797.70500000000004</v>
      </c>
      <c r="L58" s="14">
        <f t="shared" si="1"/>
        <v>9.8999999999932697E-2</v>
      </c>
      <c r="M58" s="24"/>
    </row>
    <row r="59" spans="1:13" x14ac:dyDescent="0.25">
      <c r="A59" s="23">
        <v>156</v>
      </c>
      <c r="B59" s="9" t="s">
        <v>39</v>
      </c>
      <c r="C59" s="8">
        <v>1</v>
      </c>
      <c r="D59" s="13">
        <v>2522421.7609999999</v>
      </c>
      <c r="E59" s="13">
        <v>473506.087</v>
      </c>
      <c r="F59" s="14">
        <v>683.20799999999997</v>
      </c>
      <c r="G59" s="11"/>
      <c r="H59" s="15">
        <v>683.13800000000003</v>
      </c>
      <c r="I59" s="14">
        <f t="shared" si="0"/>
        <v>6.9999999999936335E-2</v>
      </c>
      <c r="J59" s="15"/>
      <c r="K59" s="15">
        <v>683.18399999999997</v>
      </c>
      <c r="L59" s="14">
        <f t="shared" si="1"/>
        <v>2.4000000000000909E-2</v>
      </c>
      <c r="M59" s="24"/>
    </row>
    <row r="60" spans="1:13" x14ac:dyDescent="0.25">
      <c r="A60" s="23">
        <v>157</v>
      </c>
      <c r="B60" s="9" t="s">
        <v>28</v>
      </c>
      <c r="C60" s="8">
        <v>1</v>
      </c>
      <c r="D60" s="13">
        <v>2489729.818</v>
      </c>
      <c r="E60" s="13">
        <v>461886.42499999999</v>
      </c>
      <c r="F60" s="14">
        <v>810.14800000000002</v>
      </c>
      <c r="G60" s="11"/>
      <c r="H60" s="15">
        <v>810.00099999999998</v>
      </c>
      <c r="I60" s="14">
        <f t="shared" si="0"/>
        <v>0.1470000000000482</v>
      </c>
      <c r="J60" s="15"/>
      <c r="K60" s="15">
        <v>810.03200000000004</v>
      </c>
      <c r="L60" s="14">
        <f t="shared" si="1"/>
        <v>0.11599999999998545</v>
      </c>
      <c r="M60" s="24"/>
    </row>
    <row r="61" spans="1:13" x14ac:dyDescent="0.25">
      <c r="A61" s="23">
        <v>158</v>
      </c>
      <c r="B61" s="9" t="s">
        <v>33</v>
      </c>
      <c r="C61" s="8">
        <v>1</v>
      </c>
      <c r="D61" s="13">
        <v>2499281.423</v>
      </c>
      <c r="E61" s="13">
        <v>451623.06199999998</v>
      </c>
      <c r="F61" s="14">
        <v>766.178</v>
      </c>
      <c r="G61" s="11"/>
      <c r="H61" s="15">
        <v>766.07100000000003</v>
      </c>
      <c r="I61" s="14">
        <f t="shared" si="0"/>
        <v>0.1069999999999709</v>
      </c>
      <c r="J61" s="15"/>
      <c r="K61" s="15">
        <v>766.06100000000004</v>
      </c>
      <c r="L61" s="14">
        <f t="shared" si="1"/>
        <v>0.1169999999999618</v>
      </c>
      <c r="M61" s="24"/>
    </row>
    <row r="62" spans="1:13" x14ac:dyDescent="0.25">
      <c r="A62" s="23">
        <v>159</v>
      </c>
      <c r="B62" s="9" t="s">
        <v>40</v>
      </c>
      <c r="C62" s="8">
        <v>1</v>
      </c>
      <c r="D62" s="13">
        <v>2516459.4870000002</v>
      </c>
      <c r="E62" s="13">
        <v>452083.87699999998</v>
      </c>
      <c r="F62" s="14">
        <v>697.52800000000002</v>
      </c>
      <c r="G62" s="11"/>
      <c r="H62" s="15">
        <v>697.25599999999997</v>
      </c>
      <c r="I62" s="14">
        <f t="shared" si="0"/>
        <v>0.2720000000000482</v>
      </c>
      <c r="J62" s="15"/>
      <c r="K62" s="15">
        <v>697.28499999999997</v>
      </c>
      <c r="L62" s="14">
        <f t="shared" si="1"/>
        <v>0.24300000000005184</v>
      </c>
      <c r="M62" s="24"/>
    </row>
    <row r="63" spans="1:13" x14ac:dyDescent="0.25">
      <c r="A63" s="23">
        <v>160</v>
      </c>
      <c r="B63" s="9" t="s">
        <v>41</v>
      </c>
      <c r="C63" s="8">
        <v>1</v>
      </c>
      <c r="D63" s="13">
        <v>2529764.5929999999</v>
      </c>
      <c r="E63" s="13">
        <v>435821.283</v>
      </c>
      <c r="F63" s="14">
        <v>667.66300000000001</v>
      </c>
      <c r="G63" s="11"/>
      <c r="H63" s="15">
        <v>667.32600000000002</v>
      </c>
      <c r="I63" s="14">
        <f t="shared" si="0"/>
        <v>0.33699999999998909</v>
      </c>
      <c r="J63" s="15"/>
      <c r="K63" s="15">
        <v>667.34299999999996</v>
      </c>
      <c r="L63" s="14">
        <f t="shared" si="1"/>
        <v>0.32000000000005002</v>
      </c>
      <c r="M63" s="24"/>
    </row>
    <row r="64" spans="1:13" x14ac:dyDescent="0.25">
      <c r="A64" s="23">
        <v>161</v>
      </c>
      <c r="B64" s="9" t="s">
        <v>42</v>
      </c>
      <c r="C64" s="8">
        <v>1</v>
      </c>
      <c r="D64" s="13">
        <v>2512143.9029999999</v>
      </c>
      <c r="E64" s="13">
        <v>436860.98300000001</v>
      </c>
      <c r="F64" s="14">
        <v>653.38499999999999</v>
      </c>
      <c r="G64" s="11"/>
      <c r="H64" s="15">
        <v>653.23500000000001</v>
      </c>
      <c r="I64" s="14">
        <f t="shared" si="0"/>
        <v>0.14999999999997726</v>
      </c>
      <c r="J64" s="15"/>
      <c r="K64" s="15">
        <v>653.21400000000006</v>
      </c>
      <c r="L64" s="14">
        <f t="shared" si="1"/>
        <v>0.17099999999993543</v>
      </c>
      <c r="M64" s="24"/>
    </row>
    <row r="65" spans="1:13" x14ac:dyDescent="0.25">
      <c r="A65" s="23">
        <v>162</v>
      </c>
      <c r="B65" s="9" t="s">
        <v>43</v>
      </c>
      <c r="C65" s="8">
        <v>1</v>
      </c>
      <c r="D65" s="13">
        <v>2495730.1370000001</v>
      </c>
      <c r="E65" s="13">
        <v>425272.891</v>
      </c>
      <c r="F65" s="14">
        <v>722.51900000000001</v>
      </c>
      <c r="G65" s="11"/>
      <c r="H65" s="15">
        <v>722.58299999999997</v>
      </c>
      <c r="I65" s="14">
        <f t="shared" si="0"/>
        <v>-6.399999999996453E-2</v>
      </c>
      <c r="J65" s="15"/>
      <c r="K65" s="15">
        <v>722.577</v>
      </c>
      <c r="L65" s="14">
        <f t="shared" si="1"/>
        <v>-5.7999999999992724E-2</v>
      </c>
      <c r="M65" s="24"/>
    </row>
    <row r="66" spans="1:13" x14ac:dyDescent="0.25">
      <c r="A66" s="23">
        <v>163</v>
      </c>
      <c r="B66" s="9" t="s">
        <v>44</v>
      </c>
      <c r="C66" s="8">
        <v>1</v>
      </c>
      <c r="D66" s="13">
        <v>2494336.1680000001</v>
      </c>
      <c r="E66" s="13">
        <v>412761.37900000002</v>
      </c>
      <c r="F66" s="14">
        <v>735.495</v>
      </c>
      <c r="G66" s="11"/>
      <c r="H66" s="15">
        <v>735.26400000000001</v>
      </c>
      <c r="I66" s="14">
        <f t="shared" si="0"/>
        <v>0.23099999999999454</v>
      </c>
      <c r="J66" s="15"/>
      <c r="K66" s="15">
        <v>735.25800000000004</v>
      </c>
      <c r="L66" s="14">
        <f t="shared" si="1"/>
        <v>0.23699999999996635</v>
      </c>
      <c r="M66" s="24"/>
    </row>
    <row r="67" spans="1:13" x14ac:dyDescent="0.25">
      <c r="A67" s="23">
        <v>164</v>
      </c>
      <c r="B67" s="9" t="s">
        <v>45</v>
      </c>
      <c r="C67" s="8">
        <v>1</v>
      </c>
      <c r="D67" s="13">
        <v>2504110.4509999999</v>
      </c>
      <c r="E67" s="13">
        <v>402154.82900000003</v>
      </c>
      <c r="F67" s="14">
        <v>705.78700000000003</v>
      </c>
      <c r="G67" s="11"/>
      <c r="H67" s="15">
        <v>705.57399999999996</v>
      </c>
      <c r="I67" s="14">
        <f t="shared" si="0"/>
        <v>0.21300000000007913</v>
      </c>
      <c r="J67" s="15"/>
      <c r="K67" s="15">
        <v>705.57100000000003</v>
      </c>
      <c r="L67" s="14">
        <f t="shared" si="1"/>
        <v>0.21600000000000819</v>
      </c>
      <c r="M67" s="24"/>
    </row>
    <row r="68" spans="1:13" x14ac:dyDescent="0.25">
      <c r="A68" s="23">
        <v>165</v>
      </c>
      <c r="B68" s="9" t="s">
        <v>46</v>
      </c>
      <c r="C68" s="8">
        <v>1</v>
      </c>
      <c r="D68" s="13">
        <v>2509103.5819999999</v>
      </c>
      <c r="E68" s="13">
        <v>413939.11099999998</v>
      </c>
      <c r="F68" s="14">
        <v>675.30399999999997</v>
      </c>
      <c r="G68" s="11"/>
      <c r="H68" s="15">
        <v>675.05</v>
      </c>
      <c r="I68" s="14">
        <f t="shared" ref="I68:I131" si="2">F68-H68</f>
        <v>0.2540000000000191</v>
      </c>
      <c r="J68" s="15"/>
      <c r="K68" s="15">
        <v>675.05600000000004</v>
      </c>
      <c r="L68" s="14">
        <f t="shared" ref="L68:L131" si="3">F68-K68</f>
        <v>0.24799999999993361</v>
      </c>
      <c r="M68" s="24"/>
    </row>
    <row r="69" spans="1:13" x14ac:dyDescent="0.25">
      <c r="A69" s="23">
        <v>166</v>
      </c>
      <c r="B69" s="9" t="s">
        <v>3</v>
      </c>
      <c r="C69" s="8">
        <v>1</v>
      </c>
      <c r="D69" s="13">
        <v>2532633.7439999999</v>
      </c>
      <c r="E69" s="13">
        <v>409463.25199999998</v>
      </c>
      <c r="F69" s="14">
        <v>673.58100000000002</v>
      </c>
      <c r="G69" s="11"/>
      <c r="H69" s="15">
        <v>673.47400000000005</v>
      </c>
      <c r="I69" s="14">
        <f t="shared" si="2"/>
        <v>0.1069999999999709</v>
      </c>
      <c r="J69" s="15"/>
      <c r="K69" s="15">
        <v>673.48</v>
      </c>
      <c r="L69" s="14">
        <f t="shared" si="3"/>
        <v>0.10099999999999909</v>
      </c>
      <c r="M69" s="24"/>
    </row>
    <row r="70" spans="1:13" x14ac:dyDescent="0.25">
      <c r="A70" s="23">
        <v>167</v>
      </c>
      <c r="B70" s="9" t="s">
        <v>47</v>
      </c>
      <c r="C70" s="8">
        <v>1</v>
      </c>
      <c r="D70" s="13">
        <v>2533513.92</v>
      </c>
      <c r="E70" s="13">
        <v>372906.77899999998</v>
      </c>
      <c r="F70" s="14">
        <v>589.90300000000002</v>
      </c>
      <c r="G70" s="11"/>
      <c r="H70" s="15">
        <v>590.00199999999995</v>
      </c>
      <c r="I70" s="14">
        <f t="shared" si="2"/>
        <v>-9.8999999999932697E-2</v>
      </c>
      <c r="J70" s="15"/>
      <c r="K70" s="15">
        <v>590.05499999999995</v>
      </c>
      <c r="L70" s="14">
        <f t="shared" si="3"/>
        <v>-0.15199999999992997</v>
      </c>
      <c r="M70" s="24"/>
    </row>
    <row r="71" spans="1:13" x14ac:dyDescent="0.25">
      <c r="A71" s="23">
        <v>168</v>
      </c>
      <c r="B71" s="9" t="s">
        <v>24</v>
      </c>
      <c r="C71" s="8">
        <v>1</v>
      </c>
      <c r="D71" s="13">
        <v>2521410.16</v>
      </c>
      <c r="E71" s="13">
        <v>361222.76400000002</v>
      </c>
      <c r="F71" s="14">
        <v>663.95799999999997</v>
      </c>
      <c r="G71" s="11"/>
      <c r="H71" s="15">
        <v>663.75800000000004</v>
      </c>
      <c r="I71" s="14">
        <f t="shared" si="2"/>
        <v>0.19999999999993179</v>
      </c>
      <c r="J71" s="15"/>
      <c r="K71" s="15">
        <v>663.76800000000003</v>
      </c>
      <c r="L71" s="14">
        <f t="shared" si="3"/>
        <v>0.18999999999994088</v>
      </c>
      <c r="M71" s="24"/>
    </row>
    <row r="72" spans="1:13" x14ac:dyDescent="0.25">
      <c r="A72" s="23">
        <v>169</v>
      </c>
      <c r="B72" s="9" t="s">
        <v>24</v>
      </c>
      <c r="C72" s="8">
        <v>1</v>
      </c>
      <c r="D72" s="13">
        <v>2536665.4180000001</v>
      </c>
      <c r="E72" s="13">
        <v>354561.42200000002</v>
      </c>
      <c r="F72" s="14">
        <v>673.39700000000005</v>
      </c>
      <c r="G72" s="11"/>
      <c r="H72" s="15">
        <v>673.25199999999995</v>
      </c>
      <c r="I72" s="14">
        <f t="shared" si="2"/>
        <v>0.1450000000000955</v>
      </c>
      <c r="J72" s="15"/>
      <c r="K72" s="15">
        <v>673.26800000000003</v>
      </c>
      <c r="L72" s="14">
        <f t="shared" si="3"/>
        <v>0.1290000000000191</v>
      </c>
      <c r="M72" s="24"/>
    </row>
    <row r="73" spans="1:13" x14ac:dyDescent="0.25">
      <c r="A73" s="23">
        <v>170</v>
      </c>
      <c r="B73" s="9" t="s">
        <v>47</v>
      </c>
      <c r="C73" s="8">
        <v>1</v>
      </c>
      <c r="D73" s="13">
        <v>2501719.2590000001</v>
      </c>
      <c r="E73" s="13">
        <v>366275.31699999998</v>
      </c>
      <c r="F73" s="14">
        <v>736.61900000000003</v>
      </c>
      <c r="G73" s="11"/>
      <c r="H73" s="15">
        <v>736.42600000000004</v>
      </c>
      <c r="I73" s="14">
        <f t="shared" si="2"/>
        <v>0.19299999999998363</v>
      </c>
      <c r="J73" s="15"/>
      <c r="K73" s="15">
        <v>736.428</v>
      </c>
      <c r="L73" s="14">
        <f t="shared" si="3"/>
        <v>0.19100000000003092</v>
      </c>
      <c r="M73" s="24"/>
    </row>
    <row r="74" spans="1:13" x14ac:dyDescent="0.25">
      <c r="A74" s="23">
        <v>171</v>
      </c>
      <c r="B74" s="9" t="s">
        <v>17</v>
      </c>
      <c r="C74" s="8">
        <v>1</v>
      </c>
      <c r="D74" s="13">
        <v>2500991.5830000001</v>
      </c>
      <c r="E74" s="13">
        <v>379598.10100000002</v>
      </c>
      <c r="F74" s="14">
        <v>708.13599999999997</v>
      </c>
      <c r="G74" s="11"/>
      <c r="H74" s="15">
        <v>708.05600000000004</v>
      </c>
      <c r="I74" s="14">
        <f t="shared" si="2"/>
        <v>7.999999999992724E-2</v>
      </c>
      <c r="J74" s="15"/>
      <c r="K74" s="15">
        <v>708.029</v>
      </c>
      <c r="L74" s="14">
        <f t="shared" si="3"/>
        <v>0.1069999999999709</v>
      </c>
      <c r="M74" s="24"/>
    </row>
    <row r="75" spans="1:13" x14ac:dyDescent="0.25">
      <c r="A75" s="23">
        <v>172</v>
      </c>
      <c r="B75" s="9" t="s">
        <v>23</v>
      </c>
      <c r="C75" s="8">
        <v>1</v>
      </c>
      <c r="D75" s="13">
        <v>2494135.0359999998</v>
      </c>
      <c r="E75" s="13">
        <v>350514.00400000002</v>
      </c>
      <c r="F75" s="14">
        <v>795.69200000000001</v>
      </c>
      <c r="G75" s="11"/>
      <c r="H75" s="15">
        <v>795.58500000000004</v>
      </c>
      <c r="I75" s="14">
        <f t="shared" si="2"/>
        <v>0.1069999999999709</v>
      </c>
      <c r="J75" s="15"/>
      <c r="K75" s="15">
        <v>795.58500000000004</v>
      </c>
      <c r="L75" s="14">
        <f t="shared" si="3"/>
        <v>0.1069999999999709</v>
      </c>
      <c r="M75" s="24"/>
    </row>
    <row r="76" spans="1:13" x14ac:dyDescent="0.25">
      <c r="A76" s="23">
        <v>173</v>
      </c>
      <c r="B76" s="9" t="s">
        <v>48</v>
      </c>
      <c r="C76" s="8">
        <v>1</v>
      </c>
      <c r="D76" s="13">
        <v>2512297.034</v>
      </c>
      <c r="E76" s="13">
        <v>350963.85399999999</v>
      </c>
      <c r="F76" s="14">
        <v>787.11400000000003</v>
      </c>
      <c r="G76" s="11"/>
      <c r="H76" s="15">
        <v>787.02</v>
      </c>
      <c r="I76" s="14">
        <f t="shared" si="2"/>
        <v>9.4000000000050932E-2</v>
      </c>
      <c r="J76" s="15"/>
      <c r="K76" s="15">
        <v>787.01599999999996</v>
      </c>
      <c r="L76" s="14">
        <f t="shared" si="3"/>
        <v>9.8000000000070031E-2</v>
      </c>
      <c r="M76" s="24"/>
    </row>
    <row r="77" spans="1:13" x14ac:dyDescent="0.25">
      <c r="A77" s="23">
        <v>174</v>
      </c>
      <c r="B77" s="9" t="s">
        <v>49</v>
      </c>
      <c r="C77" s="8">
        <v>1</v>
      </c>
      <c r="D77" s="13">
        <v>2502524.2579999999</v>
      </c>
      <c r="E77" s="13">
        <v>334984.31</v>
      </c>
      <c r="F77" s="14">
        <v>730.92200000000003</v>
      </c>
      <c r="G77" s="11"/>
      <c r="H77" s="15">
        <v>730.88300000000004</v>
      </c>
      <c r="I77" s="14">
        <f t="shared" si="2"/>
        <v>3.8999999999987267E-2</v>
      </c>
      <c r="J77" s="15"/>
      <c r="K77" s="15">
        <v>730.91899999999998</v>
      </c>
      <c r="L77" s="14">
        <f t="shared" si="3"/>
        <v>3.0000000000427463E-3</v>
      </c>
      <c r="M77" s="24"/>
    </row>
    <row r="78" spans="1:13" x14ac:dyDescent="0.25">
      <c r="A78" s="23">
        <v>175</v>
      </c>
      <c r="B78" s="9" t="s">
        <v>50</v>
      </c>
      <c r="C78" s="8">
        <v>1</v>
      </c>
      <c r="D78" s="13">
        <v>2523169.554</v>
      </c>
      <c r="E78" s="13">
        <v>335564.859</v>
      </c>
      <c r="F78" s="14">
        <v>717.29499999999996</v>
      </c>
      <c r="G78" s="11"/>
      <c r="H78" s="15">
        <v>717.19500000000005</v>
      </c>
      <c r="I78" s="14">
        <f t="shared" si="2"/>
        <v>9.9999999999909051E-2</v>
      </c>
      <c r="J78" s="15"/>
      <c r="K78" s="15">
        <v>717.18899999999996</v>
      </c>
      <c r="L78" s="14">
        <f t="shared" si="3"/>
        <v>0.10599999999999454</v>
      </c>
      <c r="M78" s="24"/>
    </row>
    <row r="79" spans="1:13" x14ac:dyDescent="0.25">
      <c r="A79" s="23">
        <v>176</v>
      </c>
      <c r="B79" s="9" t="s">
        <v>1</v>
      </c>
      <c r="C79" s="8">
        <v>1</v>
      </c>
      <c r="D79" s="13">
        <v>2541608.2659999998</v>
      </c>
      <c r="E79" s="13">
        <v>340236.76799999998</v>
      </c>
      <c r="F79" s="14">
        <v>660.96199999999999</v>
      </c>
      <c r="G79" s="11"/>
      <c r="H79" s="15">
        <v>660.928</v>
      </c>
      <c r="I79" s="14">
        <f t="shared" si="2"/>
        <v>3.3999999999991815E-2</v>
      </c>
      <c r="J79" s="15"/>
      <c r="K79" s="15">
        <v>660.88800000000003</v>
      </c>
      <c r="L79" s="14">
        <f t="shared" si="3"/>
        <v>7.3999999999955435E-2</v>
      </c>
      <c r="M79" s="24"/>
    </row>
    <row r="80" spans="1:13" x14ac:dyDescent="0.25">
      <c r="A80" s="23">
        <v>177</v>
      </c>
      <c r="B80" s="9" t="s">
        <v>47</v>
      </c>
      <c r="C80" s="8">
        <v>1</v>
      </c>
      <c r="D80" s="13">
        <v>2547481.23</v>
      </c>
      <c r="E80" s="13">
        <v>323585.35700000002</v>
      </c>
      <c r="F80" s="14">
        <v>594.971</v>
      </c>
      <c r="G80" s="11"/>
      <c r="H80" s="15">
        <v>594.89300000000003</v>
      </c>
      <c r="I80" s="14">
        <f t="shared" si="2"/>
        <v>7.7999999999974534E-2</v>
      </c>
      <c r="J80" s="15"/>
      <c r="K80" s="15">
        <v>594.89800000000002</v>
      </c>
      <c r="L80" s="14">
        <f t="shared" si="3"/>
        <v>7.2999999999979082E-2</v>
      </c>
      <c r="M80" s="24"/>
    </row>
    <row r="81" spans="1:13" x14ac:dyDescent="0.25">
      <c r="A81" s="23">
        <v>178</v>
      </c>
      <c r="B81" s="9" t="s">
        <v>21</v>
      </c>
      <c r="C81" s="8">
        <v>1</v>
      </c>
      <c r="D81" s="13">
        <v>2517888</v>
      </c>
      <c r="E81" s="13">
        <v>319479.14899999998</v>
      </c>
      <c r="F81" s="14">
        <v>732.84299999999996</v>
      </c>
      <c r="G81" s="11"/>
      <c r="H81" s="15">
        <v>732.76599999999996</v>
      </c>
      <c r="I81" s="14">
        <f t="shared" si="2"/>
        <v>7.6999999999998181E-2</v>
      </c>
      <c r="J81" s="15"/>
      <c r="K81" s="15">
        <v>732.78800000000001</v>
      </c>
      <c r="L81" s="14">
        <f t="shared" si="3"/>
        <v>5.4999999999949978E-2</v>
      </c>
      <c r="M81" s="24"/>
    </row>
    <row r="82" spans="1:13" x14ac:dyDescent="0.25">
      <c r="A82" s="23">
        <v>179</v>
      </c>
      <c r="B82" s="9" t="s">
        <v>35</v>
      </c>
      <c r="C82" s="8">
        <v>1</v>
      </c>
      <c r="D82" s="13">
        <v>2496555.0380000002</v>
      </c>
      <c r="E82" s="13">
        <v>324246.76699999999</v>
      </c>
      <c r="F82" s="14">
        <v>777.24300000000005</v>
      </c>
      <c r="G82" s="11"/>
      <c r="H82" s="15">
        <v>777.18700000000001</v>
      </c>
      <c r="I82" s="14">
        <f t="shared" si="2"/>
        <v>5.6000000000040018E-2</v>
      </c>
      <c r="J82" s="15"/>
      <c r="K82" s="15">
        <v>777.16800000000001</v>
      </c>
      <c r="L82" s="14">
        <f t="shared" si="3"/>
        <v>7.5000000000045475E-2</v>
      </c>
      <c r="M82" s="24"/>
    </row>
    <row r="83" spans="1:13" x14ac:dyDescent="0.25">
      <c r="A83" s="23">
        <v>180</v>
      </c>
      <c r="B83" s="9" t="s">
        <v>51</v>
      </c>
      <c r="C83" s="8">
        <v>1</v>
      </c>
      <c r="D83" s="13">
        <v>2421165.298</v>
      </c>
      <c r="E83" s="13">
        <v>187982.242</v>
      </c>
      <c r="F83" s="14">
        <v>876.03499999999997</v>
      </c>
      <c r="G83" s="11"/>
      <c r="H83" s="15">
        <v>876.298</v>
      </c>
      <c r="I83" s="14">
        <f t="shared" si="2"/>
        <v>-0.26300000000003365</v>
      </c>
      <c r="J83" s="15"/>
      <c r="K83" s="15">
        <v>876.28599999999994</v>
      </c>
      <c r="L83" s="14">
        <f t="shared" si="3"/>
        <v>-0.25099999999997635</v>
      </c>
      <c r="M83" s="24"/>
    </row>
    <row r="84" spans="1:13" x14ac:dyDescent="0.25">
      <c r="A84" s="23">
        <v>181</v>
      </c>
      <c r="B84" s="9" t="s">
        <v>33</v>
      </c>
      <c r="C84" s="8">
        <v>1</v>
      </c>
      <c r="D84" s="13">
        <v>2395726.1519999998</v>
      </c>
      <c r="E84" s="13">
        <v>219614.32800000001</v>
      </c>
      <c r="F84" s="14">
        <v>878.70899999999995</v>
      </c>
      <c r="G84" s="11"/>
      <c r="H84" s="15">
        <v>878.76900000000001</v>
      </c>
      <c r="I84" s="14">
        <f t="shared" si="2"/>
        <v>-6.0000000000059117E-2</v>
      </c>
      <c r="J84" s="15"/>
      <c r="K84" s="15">
        <v>878.78399999999999</v>
      </c>
      <c r="L84" s="14">
        <f t="shared" si="3"/>
        <v>-7.5000000000045475E-2</v>
      </c>
      <c r="M84" s="24"/>
    </row>
    <row r="85" spans="1:13" x14ac:dyDescent="0.25">
      <c r="A85" s="23">
        <v>182</v>
      </c>
      <c r="B85" s="9" t="s">
        <v>19</v>
      </c>
      <c r="C85" s="8">
        <v>1</v>
      </c>
      <c r="D85" s="13">
        <v>2395998.4279999998</v>
      </c>
      <c r="E85" s="13">
        <v>237542.52900000001</v>
      </c>
      <c r="F85" s="14">
        <v>843.80899999999997</v>
      </c>
      <c r="G85" s="11"/>
      <c r="H85" s="15">
        <v>843.90300000000002</v>
      </c>
      <c r="I85" s="14">
        <f t="shared" si="2"/>
        <v>-9.4000000000050932E-2</v>
      </c>
      <c r="J85" s="15"/>
      <c r="K85" s="15">
        <v>843.89200000000005</v>
      </c>
      <c r="L85" s="14">
        <f t="shared" si="3"/>
        <v>-8.3000000000083674E-2</v>
      </c>
      <c r="M85" s="24"/>
    </row>
    <row r="86" spans="1:13" x14ac:dyDescent="0.25">
      <c r="A86" s="23">
        <v>183</v>
      </c>
      <c r="B86" s="9" t="s">
        <v>33</v>
      </c>
      <c r="C86" s="8">
        <v>1</v>
      </c>
      <c r="D86" s="13">
        <v>2409986.915</v>
      </c>
      <c r="E86" s="13">
        <v>258794.872</v>
      </c>
      <c r="F86" s="14">
        <v>907.40700000000004</v>
      </c>
      <c r="G86" s="11"/>
      <c r="H86" s="15">
        <v>907.39</v>
      </c>
      <c r="I86" s="14">
        <f t="shared" si="2"/>
        <v>1.7000000000052751E-2</v>
      </c>
      <c r="J86" s="15"/>
      <c r="K86" s="15">
        <v>907.38900000000001</v>
      </c>
      <c r="L86" s="14">
        <f t="shared" si="3"/>
        <v>1.8000000000029104E-2</v>
      </c>
      <c r="M86" s="24"/>
    </row>
    <row r="87" spans="1:13" x14ac:dyDescent="0.25">
      <c r="A87" s="23">
        <v>184</v>
      </c>
      <c r="B87" s="9" t="s">
        <v>52</v>
      </c>
      <c r="C87" s="8">
        <v>1</v>
      </c>
      <c r="D87" s="13">
        <v>2390941.2620000001</v>
      </c>
      <c r="E87" s="13">
        <v>272530.36599999998</v>
      </c>
      <c r="F87" s="14">
        <v>831.48</v>
      </c>
      <c r="G87" s="11"/>
      <c r="H87" s="15">
        <v>831.47500000000002</v>
      </c>
      <c r="I87" s="14">
        <f t="shared" si="2"/>
        <v>4.9999999999954525E-3</v>
      </c>
      <c r="J87" s="15"/>
      <c r="K87" s="15">
        <v>831.47</v>
      </c>
      <c r="L87" s="14">
        <f t="shared" si="3"/>
        <v>9.9999999999909051E-3</v>
      </c>
      <c r="M87" s="24"/>
    </row>
    <row r="88" spans="1:13" x14ac:dyDescent="0.25">
      <c r="A88" s="23">
        <v>185</v>
      </c>
      <c r="B88" s="9" t="s">
        <v>1</v>
      </c>
      <c r="C88" s="8">
        <v>1</v>
      </c>
      <c r="D88" s="13">
        <v>2415161.6809999999</v>
      </c>
      <c r="E88" s="13">
        <v>291571.77600000001</v>
      </c>
      <c r="F88" s="14">
        <v>814.17</v>
      </c>
      <c r="G88" s="11"/>
      <c r="H88" s="15">
        <v>814.04300000000001</v>
      </c>
      <c r="I88" s="14">
        <f t="shared" si="2"/>
        <v>0.12699999999995271</v>
      </c>
      <c r="J88" s="15"/>
      <c r="K88" s="15">
        <v>814.05799999999999</v>
      </c>
      <c r="L88" s="14">
        <f t="shared" si="3"/>
        <v>0.11199999999996635</v>
      </c>
      <c r="M88" s="24"/>
    </row>
    <row r="89" spans="1:13" x14ac:dyDescent="0.25">
      <c r="A89" s="23">
        <v>186</v>
      </c>
      <c r="B89" s="9" t="s">
        <v>2</v>
      </c>
      <c r="C89" s="8">
        <v>1</v>
      </c>
      <c r="D89" s="13">
        <v>2391166.6150000002</v>
      </c>
      <c r="E89" s="13">
        <v>305595.12099999998</v>
      </c>
      <c r="F89" s="14">
        <v>896.08799999999997</v>
      </c>
      <c r="G89" s="11"/>
      <c r="H89" s="15">
        <v>895.90499999999997</v>
      </c>
      <c r="I89" s="14">
        <f t="shared" si="2"/>
        <v>0.18299999999999272</v>
      </c>
      <c r="J89" s="15"/>
      <c r="K89" s="15">
        <v>895.89400000000001</v>
      </c>
      <c r="L89" s="14">
        <f t="shared" si="3"/>
        <v>0.19399999999995998</v>
      </c>
      <c r="M89" s="24"/>
    </row>
    <row r="90" spans="1:13" x14ac:dyDescent="0.25">
      <c r="A90" s="23">
        <v>187</v>
      </c>
      <c r="B90" s="9" t="s">
        <v>53</v>
      </c>
      <c r="C90" s="8">
        <v>1</v>
      </c>
      <c r="D90" s="13">
        <v>2370034.0520000001</v>
      </c>
      <c r="E90" s="13">
        <v>295892.63400000002</v>
      </c>
      <c r="F90" s="14">
        <v>920.10799999999995</v>
      </c>
      <c r="G90" s="11"/>
      <c r="H90" s="15">
        <v>920.02</v>
      </c>
      <c r="I90" s="14">
        <f t="shared" si="2"/>
        <v>8.7999999999965439E-2</v>
      </c>
      <c r="J90" s="15"/>
      <c r="K90" s="15">
        <v>920.02</v>
      </c>
      <c r="L90" s="14">
        <f t="shared" si="3"/>
        <v>8.7999999999965439E-2</v>
      </c>
      <c r="M90" s="24"/>
    </row>
    <row r="91" spans="1:13" x14ac:dyDescent="0.25">
      <c r="A91" s="23">
        <v>188</v>
      </c>
      <c r="B91" s="9" t="s">
        <v>1</v>
      </c>
      <c r="C91" s="8">
        <v>1</v>
      </c>
      <c r="D91" s="13">
        <v>2356477.969</v>
      </c>
      <c r="E91" s="13">
        <v>284348.17</v>
      </c>
      <c r="F91" s="14">
        <v>916.51300000000003</v>
      </c>
      <c r="G91" s="11"/>
      <c r="H91" s="15">
        <v>916.49599999999998</v>
      </c>
      <c r="I91" s="14">
        <f t="shared" si="2"/>
        <v>1.7000000000052751E-2</v>
      </c>
      <c r="J91" s="15"/>
      <c r="K91" s="15">
        <v>916.46799999999996</v>
      </c>
      <c r="L91" s="14">
        <f t="shared" si="3"/>
        <v>4.500000000007276E-2</v>
      </c>
      <c r="M91" s="24"/>
    </row>
    <row r="92" spans="1:13" x14ac:dyDescent="0.25">
      <c r="A92" s="23">
        <v>189</v>
      </c>
      <c r="B92" s="9" t="s">
        <v>47</v>
      </c>
      <c r="C92" s="8">
        <v>1</v>
      </c>
      <c r="D92" s="13">
        <v>2360170.287</v>
      </c>
      <c r="E92" s="13">
        <v>256268.31599999999</v>
      </c>
      <c r="F92" s="14">
        <v>985.399</v>
      </c>
      <c r="G92" s="11"/>
      <c r="H92" s="15">
        <v>985.197</v>
      </c>
      <c r="I92" s="14">
        <f t="shared" si="2"/>
        <v>0.20199999999999818</v>
      </c>
      <c r="J92" s="15"/>
      <c r="K92" s="15">
        <v>985.22500000000002</v>
      </c>
      <c r="L92" s="14">
        <f t="shared" si="3"/>
        <v>0.17399999999997817</v>
      </c>
      <c r="M92" s="24"/>
    </row>
    <row r="93" spans="1:13" x14ac:dyDescent="0.25">
      <c r="A93" s="23">
        <v>190</v>
      </c>
      <c r="B93" s="9" t="s">
        <v>47</v>
      </c>
      <c r="C93" s="8">
        <v>1</v>
      </c>
      <c r="D93" s="13">
        <v>2355973.4160000002</v>
      </c>
      <c r="E93" s="13">
        <v>225224.329</v>
      </c>
      <c r="F93" s="14">
        <v>1006.8</v>
      </c>
      <c r="G93" s="11"/>
      <c r="H93" s="15">
        <v>1006.817</v>
      </c>
      <c r="I93" s="14">
        <f t="shared" si="2"/>
        <v>-1.7000000000052751E-2</v>
      </c>
      <c r="J93" s="15"/>
      <c r="K93" s="15">
        <v>1006.826</v>
      </c>
      <c r="L93" s="14">
        <f t="shared" si="3"/>
        <v>-2.6000000000067303E-2</v>
      </c>
      <c r="M93" s="24"/>
    </row>
    <row r="94" spans="1:13" x14ac:dyDescent="0.25">
      <c r="A94" s="23">
        <v>191</v>
      </c>
      <c r="B94" s="9" t="s">
        <v>54</v>
      </c>
      <c r="C94" s="8">
        <v>1</v>
      </c>
      <c r="D94" s="13">
        <v>2349155.9640000002</v>
      </c>
      <c r="E94" s="13">
        <v>197335.71400000001</v>
      </c>
      <c r="F94" s="14">
        <v>1010.755</v>
      </c>
      <c r="G94" s="11"/>
      <c r="H94" s="15">
        <v>1010.826</v>
      </c>
      <c r="I94" s="14">
        <f t="shared" si="2"/>
        <v>-7.1000000000026375E-2</v>
      </c>
      <c r="J94" s="15"/>
      <c r="K94" s="15">
        <v>1010.8339999999999</v>
      </c>
      <c r="L94" s="14">
        <f t="shared" si="3"/>
        <v>-7.8999999999950887E-2</v>
      </c>
      <c r="M94" s="24"/>
    </row>
    <row r="95" spans="1:13" x14ac:dyDescent="0.25">
      <c r="A95" s="23">
        <v>192</v>
      </c>
      <c r="B95" s="9" t="s">
        <v>33</v>
      </c>
      <c r="C95" s="8">
        <v>1</v>
      </c>
      <c r="D95" s="13">
        <v>2372331.3909999998</v>
      </c>
      <c r="E95" s="13">
        <v>198430.58900000001</v>
      </c>
      <c r="F95" s="14">
        <v>1039.6690000000001</v>
      </c>
      <c r="G95" s="11"/>
      <c r="H95" s="15">
        <v>1039.7190000000001</v>
      </c>
      <c r="I95" s="14">
        <f t="shared" si="2"/>
        <v>-4.9999999999954525E-2</v>
      </c>
      <c r="J95" s="15"/>
      <c r="K95" s="15">
        <v>1039.722</v>
      </c>
      <c r="L95" s="14">
        <f t="shared" si="3"/>
        <v>-5.2999999999883585E-2</v>
      </c>
      <c r="M95" s="24"/>
    </row>
    <row r="96" spans="1:13" x14ac:dyDescent="0.25">
      <c r="A96" s="23">
        <v>193</v>
      </c>
      <c r="B96" s="9" t="s">
        <v>55</v>
      </c>
      <c r="C96" s="8">
        <v>1</v>
      </c>
      <c r="D96" s="13">
        <v>2307386.7089999998</v>
      </c>
      <c r="E96" s="13">
        <v>187361.15299999999</v>
      </c>
      <c r="F96" s="14">
        <v>971.38800000000003</v>
      </c>
      <c r="G96" s="11"/>
      <c r="H96" s="15">
        <v>971.43700000000001</v>
      </c>
      <c r="I96" s="14">
        <f t="shared" si="2"/>
        <v>-4.8999999999978172E-2</v>
      </c>
      <c r="J96" s="15"/>
      <c r="K96" s="15">
        <v>971.423</v>
      </c>
      <c r="L96" s="14">
        <f t="shared" si="3"/>
        <v>-3.4999999999968168E-2</v>
      </c>
      <c r="M96" s="24"/>
    </row>
    <row r="97" spans="1:13" x14ac:dyDescent="0.25">
      <c r="A97" s="23">
        <v>194</v>
      </c>
      <c r="B97" s="9" t="s">
        <v>56</v>
      </c>
      <c r="C97" s="8">
        <v>1</v>
      </c>
      <c r="D97" s="13">
        <v>2301446.5759999999</v>
      </c>
      <c r="E97" s="13">
        <v>213281.33100000001</v>
      </c>
      <c r="F97" s="14">
        <v>928.83699999999999</v>
      </c>
      <c r="G97" s="11"/>
      <c r="H97" s="15">
        <v>928.76</v>
      </c>
      <c r="I97" s="14">
        <f t="shared" si="2"/>
        <v>7.6999999999998181E-2</v>
      </c>
      <c r="J97" s="15"/>
      <c r="K97" s="15">
        <v>928.77300000000002</v>
      </c>
      <c r="L97" s="14">
        <f t="shared" si="3"/>
        <v>6.399999999996453E-2</v>
      </c>
      <c r="M97" s="24"/>
    </row>
    <row r="98" spans="1:13" x14ac:dyDescent="0.25">
      <c r="A98" s="23">
        <v>195</v>
      </c>
      <c r="B98" s="9" t="s">
        <v>23</v>
      </c>
      <c r="C98" s="8">
        <v>1</v>
      </c>
      <c r="D98" s="13">
        <v>2324499.9219999998</v>
      </c>
      <c r="E98" s="13">
        <v>213906.86499999999</v>
      </c>
      <c r="F98" s="14">
        <v>971.51599999999996</v>
      </c>
      <c r="G98" s="11"/>
      <c r="H98" s="15">
        <v>971.75900000000001</v>
      </c>
      <c r="I98" s="14">
        <f t="shared" si="2"/>
        <v>-0.24300000000005184</v>
      </c>
      <c r="J98" s="15"/>
      <c r="K98" s="15">
        <v>971.72900000000004</v>
      </c>
      <c r="L98" s="14">
        <f t="shared" si="3"/>
        <v>-0.21300000000007913</v>
      </c>
      <c r="M98" s="24"/>
    </row>
    <row r="99" spans="1:13" x14ac:dyDescent="0.25">
      <c r="A99" s="23">
        <v>196</v>
      </c>
      <c r="B99" s="9" t="s">
        <v>23</v>
      </c>
      <c r="C99" s="8">
        <v>1</v>
      </c>
      <c r="D99" s="13">
        <v>2329339.0959999999</v>
      </c>
      <c r="E99" s="13">
        <v>233534.56200000001</v>
      </c>
      <c r="F99" s="14">
        <v>928.77599999999995</v>
      </c>
      <c r="G99" s="11"/>
      <c r="H99" s="15">
        <v>928.90300000000002</v>
      </c>
      <c r="I99" s="14">
        <f t="shared" si="2"/>
        <v>-0.12700000000006639</v>
      </c>
      <c r="J99" s="15"/>
      <c r="K99" s="15">
        <v>928.90300000000002</v>
      </c>
      <c r="L99" s="14">
        <f t="shared" si="3"/>
        <v>-0.12700000000006639</v>
      </c>
      <c r="M99" s="24"/>
    </row>
    <row r="100" spans="1:13" x14ac:dyDescent="0.25">
      <c r="A100" s="23">
        <v>197</v>
      </c>
      <c r="B100" s="9" t="s">
        <v>37</v>
      </c>
      <c r="C100" s="8">
        <v>1</v>
      </c>
      <c r="D100" s="13">
        <v>2307656.2409999999</v>
      </c>
      <c r="E100" s="13">
        <v>253829.46</v>
      </c>
      <c r="F100" s="14">
        <v>944.87400000000002</v>
      </c>
      <c r="G100" s="11"/>
      <c r="H100" s="15">
        <v>944.80499999999995</v>
      </c>
      <c r="I100" s="14">
        <f t="shared" si="2"/>
        <v>6.9000000000073669E-2</v>
      </c>
      <c r="J100" s="15"/>
      <c r="K100" s="15">
        <v>944.78899999999999</v>
      </c>
      <c r="L100" s="14">
        <f t="shared" si="3"/>
        <v>8.500000000003638E-2</v>
      </c>
      <c r="M100" s="24"/>
    </row>
    <row r="101" spans="1:13" x14ac:dyDescent="0.25">
      <c r="A101" s="23">
        <v>198</v>
      </c>
      <c r="B101" s="9" t="s">
        <v>24</v>
      </c>
      <c r="C101" s="8">
        <v>1</v>
      </c>
      <c r="D101" s="13">
        <v>2323951.048</v>
      </c>
      <c r="E101" s="13">
        <v>278281.09100000001</v>
      </c>
      <c r="F101" s="14">
        <v>951.92600000000004</v>
      </c>
      <c r="G101" s="11"/>
      <c r="H101" s="15">
        <v>951.90599999999995</v>
      </c>
      <c r="I101" s="14">
        <f t="shared" si="2"/>
        <v>2.0000000000095497E-2</v>
      </c>
      <c r="J101" s="15"/>
      <c r="K101" s="15">
        <v>951.9</v>
      </c>
      <c r="L101" s="14">
        <f t="shared" si="3"/>
        <v>2.6000000000067303E-2</v>
      </c>
      <c r="M101" s="24"/>
    </row>
    <row r="102" spans="1:13" x14ac:dyDescent="0.25">
      <c r="A102" s="23">
        <v>199</v>
      </c>
      <c r="B102" s="9" t="s">
        <v>37</v>
      </c>
      <c r="C102" s="8">
        <v>1</v>
      </c>
      <c r="D102" s="13">
        <v>2302944.1660000002</v>
      </c>
      <c r="E102" s="13">
        <v>304115.42300000001</v>
      </c>
      <c r="F102" s="14">
        <v>871.64700000000005</v>
      </c>
      <c r="G102" s="11"/>
      <c r="H102" s="15">
        <v>871.41300000000001</v>
      </c>
      <c r="I102" s="14">
        <f t="shared" si="2"/>
        <v>0.23400000000003729</v>
      </c>
      <c r="J102" s="15"/>
      <c r="K102" s="15">
        <v>871.45500000000004</v>
      </c>
      <c r="L102" s="14">
        <f t="shared" si="3"/>
        <v>0.19200000000000728</v>
      </c>
      <c r="M102" s="24"/>
    </row>
    <row r="103" spans="1:13" x14ac:dyDescent="0.25">
      <c r="A103" s="23">
        <v>200</v>
      </c>
      <c r="B103" s="9" t="s">
        <v>57</v>
      </c>
      <c r="C103" s="8">
        <v>2</v>
      </c>
      <c r="D103" s="13">
        <v>2377463.8530000001</v>
      </c>
      <c r="E103" s="13">
        <v>324290.277</v>
      </c>
      <c r="F103" s="14">
        <v>947.89499999999998</v>
      </c>
      <c r="G103" s="11"/>
      <c r="H103" s="15">
        <v>947.81899999999996</v>
      </c>
      <c r="I103" s="14">
        <f t="shared" si="2"/>
        <v>7.6000000000021828E-2</v>
      </c>
      <c r="J103" s="15"/>
      <c r="K103" s="15">
        <v>947.83199999999999</v>
      </c>
      <c r="L103" s="14">
        <f t="shared" si="3"/>
        <v>6.2999999999988177E-2</v>
      </c>
      <c r="M103" s="24"/>
    </row>
    <row r="104" spans="1:13" x14ac:dyDescent="0.25">
      <c r="A104" s="23">
        <v>201</v>
      </c>
      <c r="B104" s="9" t="s">
        <v>58</v>
      </c>
      <c r="C104" s="8">
        <v>1</v>
      </c>
      <c r="D104" s="13">
        <v>2359604.94</v>
      </c>
      <c r="E104" s="13">
        <v>313973.853</v>
      </c>
      <c r="F104" s="14">
        <v>939.13199999999995</v>
      </c>
      <c r="G104" s="11"/>
      <c r="H104" s="15">
        <v>939.322</v>
      </c>
      <c r="I104" s="14">
        <f t="shared" si="2"/>
        <v>-0.19000000000005457</v>
      </c>
      <c r="J104" s="15"/>
      <c r="K104" s="15">
        <v>939.32500000000005</v>
      </c>
      <c r="L104" s="14">
        <f t="shared" si="3"/>
        <v>-0.19300000000009732</v>
      </c>
      <c r="M104" s="24"/>
    </row>
    <row r="105" spans="1:13" x14ac:dyDescent="0.25">
      <c r="A105" s="23">
        <v>202</v>
      </c>
      <c r="B105" s="9" t="s">
        <v>57</v>
      </c>
      <c r="C105" s="8">
        <v>2</v>
      </c>
      <c r="D105" s="13">
        <v>2358990.4909999999</v>
      </c>
      <c r="E105" s="13">
        <v>341302.13299999997</v>
      </c>
      <c r="F105" s="14">
        <v>895.34</v>
      </c>
      <c r="G105" s="11"/>
      <c r="H105" s="15">
        <v>895.48099999999999</v>
      </c>
      <c r="I105" s="14">
        <f t="shared" si="2"/>
        <v>-0.14099999999996271</v>
      </c>
      <c r="J105" s="15"/>
      <c r="K105" s="15">
        <v>895.46</v>
      </c>
      <c r="L105" s="14">
        <f t="shared" si="3"/>
        <v>-0.12000000000000455</v>
      </c>
      <c r="M105" s="24"/>
    </row>
    <row r="106" spans="1:13" x14ac:dyDescent="0.25">
      <c r="A106" s="23">
        <v>203</v>
      </c>
      <c r="B106" s="9" t="s">
        <v>59</v>
      </c>
      <c r="C106" s="8">
        <v>1</v>
      </c>
      <c r="D106" s="13">
        <v>2362990.747</v>
      </c>
      <c r="E106" s="13">
        <v>362109.76199999999</v>
      </c>
      <c r="F106" s="14">
        <v>852.23699999999997</v>
      </c>
      <c r="G106" s="11"/>
      <c r="H106" s="15">
        <v>852.15</v>
      </c>
      <c r="I106" s="14">
        <f t="shared" si="2"/>
        <v>8.6999999999989086E-2</v>
      </c>
      <c r="J106" s="15"/>
      <c r="K106" s="15">
        <v>852.15200000000004</v>
      </c>
      <c r="L106" s="14">
        <f t="shared" si="3"/>
        <v>8.4999999999922693E-2</v>
      </c>
      <c r="M106" s="24"/>
    </row>
    <row r="107" spans="1:13" x14ac:dyDescent="0.25">
      <c r="A107" s="23">
        <v>204</v>
      </c>
      <c r="B107" s="9" t="s">
        <v>58</v>
      </c>
      <c r="C107" s="8">
        <v>1</v>
      </c>
      <c r="D107" s="13">
        <v>2395806.9419999998</v>
      </c>
      <c r="E107" s="13">
        <v>356937.45299999998</v>
      </c>
      <c r="F107" s="14">
        <v>986.88300000000004</v>
      </c>
      <c r="G107" s="11"/>
      <c r="H107" s="15">
        <v>986.94899999999996</v>
      </c>
      <c r="I107" s="14">
        <f t="shared" si="2"/>
        <v>-6.5999999999917236E-2</v>
      </c>
      <c r="J107" s="15"/>
      <c r="K107" s="15">
        <v>986.93100000000004</v>
      </c>
      <c r="L107" s="14">
        <f t="shared" si="3"/>
        <v>-4.8000000000001819E-2</v>
      </c>
      <c r="M107" s="24"/>
    </row>
    <row r="108" spans="1:13" x14ac:dyDescent="0.25">
      <c r="A108" s="23">
        <v>205</v>
      </c>
      <c r="B108" s="9" t="s">
        <v>58</v>
      </c>
      <c r="C108" s="8">
        <v>1</v>
      </c>
      <c r="D108" s="13">
        <v>2403842.5630000001</v>
      </c>
      <c r="E108" s="13">
        <v>332213.43199999997</v>
      </c>
      <c r="F108" s="14">
        <v>949.48800000000006</v>
      </c>
      <c r="G108" s="11"/>
      <c r="H108" s="15">
        <v>949.77700000000004</v>
      </c>
      <c r="I108" s="14">
        <f t="shared" si="2"/>
        <v>-0.28899999999998727</v>
      </c>
      <c r="J108" s="15"/>
      <c r="K108" s="15">
        <v>949.81600000000003</v>
      </c>
      <c r="L108" s="14">
        <f t="shared" si="3"/>
        <v>-0.32799999999997453</v>
      </c>
      <c r="M108" s="24"/>
    </row>
    <row r="109" spans="1:13" x14ac:dyDescent="0.25">
      <c r="A109" s="23">
        <v>206</v>
      </c>
      <c r="B109" s="9" t="s">
        <v>57</v>
      </c>
      <c r="C109" s="8">
        <v>2</v>
      </c>
      <c r="D109" s="13">
        <v>2417000.0630000001</v>
      </c>
      <c r="E109" s="13">
        <v>316004.58899999998</v>
      </c>
      <c r="F109" s="14">
        <v>810.995</v>
      </c>
      <c r="G109" s="11"/>
      <c r="H109" s="15">
        <v>811.08600000000001</v>
      </c>
      <c r="I109" s="14">
        <f t="shared" si="2"/>
        <v>-9.1000000000008185E-2</v>
      </c>
      <c r="J109" s="15"/>
      <c r="K109" s="15">
        <v>811.08500000000004</v>
      </c>
      <c r="L109" s="14">
        <f t="shared" si="3"/>
        <v>-9.0000000000031832E-2</v>
      </c>
      <c r="M109" s="24"/>
    </row>
    <row r="110" spans="1:13" x14ac:dyDescent="0.25">
      <c r="A110" s="23">
        <v>207</v>
      </c>
      <c r="B110" s="9" t="s">
        <v>57</v>
      </c>
      <c r="C110" s="8">
        <v>2</v>
      </c>
      <c r="D110" s="13">
        <v>2442726.7069999999</v>
      </c>
      <c r="E110" s="13">
        <v>358872.79300000001</v>
      </c>
      <c r="F110" s="14">
        <v>826.09699999999998</v>
      </c>
      <c r="G110" s="11"/>
      <c r="H110" s="15">
        <v>826.00800000000004</v>
      </c>
      <c r="I110" s="14">
        <f t="shared" si="2"/>
        <v>8.8999999999941792E-2</v>
      </c>
      <c r="J110" s="15"/>
      <c r="K110" s="15">
        <v>826.02499999999998</v>
      </c>
      <c r="L110" s="14">
        <f t="shared" si="3"/>
        <v>7.2000000000002728E-2</v>
      </c>
      <c r="M110" s="24"/>
    </row>
    <row r="111" spans="1:13" x14ac:dyDescent="0.25">
      <c r="A111" s="23">
        <v>208</v>
      </c>
      <c r="B111" s="9" t="s">
        <v>57</v>
      </c>
      <c r="C111" s="8">
        <v>2</v>
      </c>
      <c r="D111" s="13">
        <v>2444724.0150000001</v>
      </c>
      <c r="E111" s="13">
        <v>333427.14</v>
      </c>
      <c r="F111" s="14">
        <v>934.35500000000002</v>
      </c>
      <c r="G111" s="11"/>
      <c r="H111" s="15">
        <v>934.32600000000002</v>
      </c>
      <c r="I111" s="14">
        <f t="shared" si="2"/>
        <v>2.8999999999996362E-2</v>
      </c>
      <c r="J111" s="15"/>
      <c r="K111" s="15">
        <v>934.31700000000001</v>
      </c>
      <c r="L111" s="14">
        <f t="shared" si="3"/>
        <v>3.8000000000010914E-2</v>
      </c>
      <c r="M111" s="24"/>
    </row>
    <row r="112" spans="1:13" x14ac:dyDescent="0.25">
      <c r="A112" s="23">
        <v>209</v>
      </c>
      <c r="B112" s="9" t="s">
        <v>58</v>
      </c>
      <c r="C112" s="8">
        <v>1</v>
      </c>
      <c r="D112" s="13">
        <v>2449535.4739999999</v>
      </c>
      <c r="E112" s="13">
        <v>327528.01899999997</v>
      </c>
      <c r="F112" s="14">
        <v>814.24599999999998</v>
      </c>
      <c r="G112" s="11"/>
      <c r="H112" s="15">
        <v>814.48299999999995</v>
      </c>
      <c r="I112" s="14">
        <f t="shared" si="2"/>
        <v>-0.23699999999996635</v>
      </c>
      <c r="J112" s="15"/>
      <c r="K112" s="15">
        <v>814.46199999999999</v>
      </c>
      <c r="L112" s="14">
        <f t="shared" si="3"/>
        <v>-0.21600000000000819</v>
      </c>
      <c r="M112" s="24"/>
    </row>
    <row r="113" spans="1:13" x14ac:dyDescent="0.25">
      <c r="A113" s="23">
        <v>210</v>
      </c>
      <c r="B113" s="9" t="s">
        <v>57</v>
      </c>
      <c r="C113" s="8">
        <v>2</v>
      </c>
      <c r="D113" s="13">
        <v>2479114.4470000002</v>
      </c>
      <c r="E113" s="13">
        <v>334222.29499999998</v>
      </c>
      <c r="F113" s="14">
        <v>793</v>
      </c>
      <c r="G113" s="11"/>
      <c r="H113" s="15">
        <v>792.98099999999999</v>
      </c>
      <c r="I113" s="14">
        <f t="shared" si="2"/>
        <v>1.9000000000005457E-2</v>
      </c>
      <c r="J113" s="15"/>
      <c r="K113" s="15">
        <v>792.96400000000006</v>
      </c>
      <c r="L113" s="14">
        <f t="shared" si="3"/>
        <v>3.5999999999944521E-2</v>
      </c>
      <c r="M113" s="24"/>
    </row>
    <row r="114" spans="1:13" x14ac:dyDescent="0.25">
      <c r="A114" s="23">
        <v>211</v>
      </c>
      <c r="B114" s="9" t="s">
        <v>58</v>
      </c>
      <c r="C114" s="8">
        <v>1</v>
      </c>
      <c r="D114" s="13">
        <v>2475111.7689999999</v>
      </c>
      <c r="E114" s="13">
        <v>339341.33799999999</v>
      </c>
      <c r="F114" s="14">
        <v>801.452</v>
      </c>
      <c r="G114" s="11"/>
      <c r="H114" s="15">
        <v>801.55600000000004</v>
      </c>
      <c r="I114" s="14">
        <f t="shared" si="2"/>
        <v>-0.10400000000004184</v>
      </c>
      <c r="J114" s="15"/>
      <c r="K114" s="15">
        <v>801.51300000000003</v>
      </c>
      <c r="L114" s="14">
        <f t="shared" si="3"/>
        <v>-6.100000000003547E-2</v>
      </c>
      <c r="M114" s="24"/>
    </row>
    <row r="115" spans="1:13" x14ac:dyDescent="0.25">
      <c r="A115" s="23">
        <v>212</v>
      </c>
      <c r="B115" s="9" t="s">
        <v>57</v>
      </c>
      <c r="C115" s="8">
        <v>2</v>
      </c>
      <c r="D115" s="13">
        <v>2475433.1179999998</v>
      </c>
      <c r="E115" s="13">
        <v>341025.86099999998</v>
      </c>
      <c r="F115" s="14">
        <v>825.16099999999994</v>
      </c>
      <c r="G115" s="11"/>
      <c r="H115" s="15">
        <v>825.27800000000002</v>
      </c>
      <c r="I115" s="14">
        <f t="shared" si="2"/>
        <v>-0.11700000000007549</v>
      </c>
      <c r="J115" s="15"/>
      <c r="K115" s="15">
        <v>825.28099999999995</v>
      </c>
      <c r="L115" s="14">
        <f t="shared" si="3"/>
        <v>-0.12000000000000455</v>
      </c>
      <c r="M115" s="24"/>
    </row>
    <row r="116" spans="1:13" x14ac:dyDescent="0.25">
      <c r="A116" s="23">
        <v>213</v>
      </c>
      <c r="B116" s="9" t="s">
        <v>33</v>
      </c>
      <c r="C116" s="8">
        <v>1</v>
      </c>
      <c r="D116" s="13">
        <v>2461583.8960000002</v>
      </c>
      <c r="E116" s="13">
        <v>347085.07199999999</v>
      </c>
      <c r="F116" s="14">
        <v>877.82500000000005</v>
      </c>
      <c r="G116" s="11"/>
      <c r="H116" s="15">
        <v>877.88</v>
      </c>
      <c r="I116" s="14">
        <f t="shared" si="2"/>
        <v>-5.4999999999949978E-2</v>
      </c>
      <c r="J116" s="15"/>
      <c r="K116" s="15">
        <v>877.88400000000001</v>
      </c>
      <c r="L116" s="14">
        <f t="shared" si="3"/>
        <v>-5.8999999999969077E-2</v>
      </c>
      <c r="M116" s="24"/>
    </row>
    <row r="117" spans="1:13" x14ac:dyDescent="0.25">
      <c r="A117" s="23">
        <v>214</v>
      </c>
      <c r="B117" s="9" t="s">
        <v>58</v>
      </c>
      <c r="C117" s="8">
        <v>1</v>
      </c>
      <c r="D117" s="13">
        <v>2457461.165</v>
      </c>
      <c r="E117" s="13">
        <v>360896.79399999999</v>
      </c>
      <c r="F117" s="14">
        <v>977.96900000000005</v>
      </c>
      <c r="G117" s="11"/>
      <c r="H117" s="15">
        <v>977.97299999999996</v>
      </c>
      <c r="I117" s="14">
        <f t="shared" si="2"/>
        <v>-3.9999999999054126E-3</v>
      </c>
      <c r="J117" s="15"/>
      <c r="K117" s="15">
        <v>977.96500000000003</v>
      </c>
      <c r="L117" s="14">
        <f t="shared" si="3"/>
        <v>4.0000000000190994E-3</v>
      </c>
      <c r="M117" s="24"/>
    </row>
    <row r="118" spans="1:13" x14ac:dyDescent="0.25">
      <c r="A118" s="23">
        <v>215</v>
      </c>
      <c r="B118" s="9" t="s">
        <v>57</v>
      </c>
      <c r="C118" s="8">
        <v>2</v>
      </c>
      <c r="D118" s="13">
        <v>2473488.9789999998</v>
      </c>
      <c r="E118" s="13">
        <v>363252.19699999999</v>
      </c>
      <c r="F118" s="14">
        <v>904.89700000000005</v>
      </c>
      <c r="G118" s="11"/>
      <c r="H118" s="15">
        <v>904.92100000000005</v>
      </c>
      <c r="I118" s="14">
        <f t="shared" si="2"/>
        <v>-2.4000000000000909E-2</v>
      </c>
      <c r="J118" s="15"/>
      <c r="K118" s="15">
        <v>904.91</v>
      </c>
      <c r="L118" s="14">
        <f t="shared" si="3"/>
        <v>-1.2999999999919964E-2</v>
      </c>
      <c r="M118" s="24"/>
    </row>
    <row r="119" spans="1:13" x14ac:dyDescent="0.25">
      <c r="A119" s="23">
        <v>216</v>
      </c>
      <c r="B119" s="9" t="s">
        <v>57</v>
      </c>
      <c r="C119" s="8">
        <v>2</v>
      </c>
      <c r="D119" s="13">
        <v>2480083.1</v>
      </c>
      <c r="E119" s="13">
        <v>367161.67200000002</v>
      </c>
      <c r="F119" s="14">
        <v>851.60400000000004</v>
      </c>
      <c r="G119" s="11"/>
      <c r="H119" s="15">
        <v>851.42399999999998</v>
      </c>
      <c r="I119" s="14">
        <f t="shared" si="2"/>
        <v>0.18000000000006366</v>
      </c>
      <c r="J119" s="15"/>
      <c r="K119" s="15">
        <v>851.41499999999996</v>
      </c>
      <c r="L119" s="14">
        <f t="shared" si="3"/>
        <v>0.18900000000007822</v>
      </c>
      <c r="M119" s="24"/>
    </row>
    <row r="120" spans="1:13" x14ac:dyDescent="0.25">
      <c r="A120" s="23">
        <v>217</v>
      </c>
      <c r="B120" s="9" t="s">
        <v>58</v>
      </c>
      <c r="C120" s="8">
        <v>1</v>
      </c>
      <c r="D120" s="13">
        <v>2472995.523</v>
      </c>
      <c r="E120" s="13">
        <v>392560.761</v>
      </c>
      <c r="F120" s="14">
        <v>827.43</v>
      </c>
      <c r="G120" s="11"/>
      <c r="H120" s="15">
        <v>827.33199999999999</v>
      </c>
      <c r="I120" s="14">
        <f t="shared" si="2"/>
        <v>9.7999999999956344E-2</v>
      </c>
      <c r="J120" s="15"/>
      <c r="K120" s="15">
        <v>827.34199999999998</v>
      </c>
      <c r="L120" s="14">
        <f t="shared" si="3"/>
        <v>8.7999999999965439E-2</v>
      </c>
      <c r="M120" s="24"/>
    </row>
    <row r="121" spans="1:13" x14ac:dyDescent="0.25">
      <c r="A121" s="23">
        <v>218</v>
      </c>
      <c r="B121" s="9" t="s">
        <v>57</v>
      </c>
      <c r="C121" s="8">
        <v>2</v>
      </c>
      <c r="D121" s="13">
        <v>2470036.9240000001</v>
      </c>
      <c r="E121" s="13">
        <v>390116.01</v>
      </c>
      <c r="F121" s="14">
        <v>909.88199999999995</v>
      </c>
      <c r="G121" s="11"/>
      <c r="H121" s="15">
        <v>909.76099999999997</v>
      </c>
      <c r="I121" s="14">
        <f t="shared" si="2"/>
        <v>0.1209999999999809</v>
      </c>
      <c r="J121" s="15"/>
      <c r="K121" s="15">
        <v>909.77</v>
      </c>
      <c r="L121" s="14">
        <f t="shared" si="3"/>
        <v>0.11199999999996635</v>
      </c>
      <c r="M121" s="24"/>
    </row>
    <row r="122" spans="1:13" x14ac:dyDescent="0.25">
      <c r="A122" s="23">
        <v>219</v>
      </c>
      <c r="B122" s="9" t="s">
        <v>57</v>
      </c>
      <c r="C122" s="8">
        <v>2</v>
      </c>
      <c r="D122" s="13">
        <v>2466364.2829999998</v>
      </c>
      <c r="E122" s="13">
        <v>427898.33299999998</v>
      </c>
      <c r="F122" s="14">
        <v>885.62900000000002</v>
      </c>
      <c r="G122" s="11"/>
      <c r="H122" s="15">
        <v>885.48199999999997</v>
      </c>
      <c r="I122" s="14">
        <f t="shared" si="2"/>
        <v>0.1470000000000482</v>
      </c>
      <c r="J122" s="15"/>
      <c r="K122" s="15">
        <v>885.47500000000002</v>
      </c>
      <c r="L122" s="14">
        <f t="shared" si="3"/>
        <v>0.15399999999999636</v>
      </c>
      <c r="M122" s="24"/>
    </row>
    <row r="123" spans="1:13" x14ac:dyDescent="0.25">
      <c r="A123" s="23">
        <v>220</v>
      </c>
      <c r="B123" s="9" t="s">
        <v>57</v>
      </c>
      <c r="C123" s="8">
        <v>2</v>
      </c>
      <c r="D123" s="13">
        <v>2442477.2570000002</v>
      </c>
      <c r="E123" s="13">
        <v>417729.33100000001</v>
      </c>
      <c r="F123" s="14">
        <v>914.96100000000001</v>
      </c>
      <c r="G123" s="11"/>
      <c r="H123" s="15">
        <v>914.84400000000005</v>
      </c>
      <c r="I123" s="14">
        <f t="shared" si="2"/>
        <v>0.1169999999999618</v>
      </c>
      <c r="J123" s="15"/>
      <c r="K123" s="15">
        <v>914.86099999999999</v>
      </c>
      <c r="L123" s="14">
        <f t="shared" si="3"/>
        <v>0.10000000000002274</v>
      </c>
      <c r="M123" s="24"/>
    </row>
    <row r="124" spans="1:13" x14ac:dyDescent="0.25">
      <c r="A124" s="23">
        <v>221</v>
      </c>
      <c r="B124" s="9" t="s">
        <v>58</v>
      </c>
      <c r="C124" s="8">
        <v>1</v>
      </c>
      <c r="D124" s="13">
        <v>2476064.1349999998</v>
      </c>
      <c r="E124" s="13">
        <v>413170.42</v>
      </c>
      <c r="F124" s="14">
        <v>782.96400000000006</v>
      </c>
      <c r="G124" s="11"/>
      <c r="H124" s="15">
        <v>782.83500000000004</v>
      </c>
      <c r="I124" s="14">
        <f t="shared" si="2"/>
        <v>0.1290000000000191</v>
      </c>
      <c r="J124" s="15"/>
      <c r="K124" s="15">
        <v>782.81700000000001</v>
      </c>
      <c r="L124" s="14">
        <f t="shared" si="3"/>
        <v>0.1470000000000482</v>
      </c>
      <c r="M124" s="24"/>
    </row>
    <row r="125" spans="1:13" x14ac:dyDescent="0.25">
      <c r="A125" s="23">
        <v>222</v>
      </c>
      <c r="B125" s="9" t="s">
        <v>57</v>
      </c>
      <c r="C125" s="8">
        <v>2</v>
      </c>
      <c r="D125" s="13">
        <v>2478753.159</v>
      </c>
      <c r="E125" s="13">
        <v>437169.32199999999</v>
      </c>
      <c r="F125" s="14">
        <v>766.28800000000001</v>
      </c>
      <c r="G125" s="11"/>
      <c r="H125" s="15">
        <v>766.16899999999998</v>
      </c>
      <c r="I125" s="14">
        <f t="shared" si="2"/>
        <v>0.11900000000002819</v>
      </c>
      <c r="J125" s="15"/>
      <c r="K125" s="15">
        <v>766.19399999999996</v>
      </c>
      <c r="L125" s="14">
        <f t="shared" si="3"/>
        <v>9.4000000000050932E-2</v>
      </c>
      <c r="M125" s="24"/>
    </row>
    <row r="126" spans="1:13" x14ac:dyDescent="0.25">
      <c r="A126" s="23">
        <v>223</v>
      </c>
      <c r="B126" s="9" t="s">
        <v>57</v>
      </c>
      <c r="C126" s="8">
        <v>2</v>
      </c>
      <c r="D126" s="13">
        <v>2423608.8840000001</v>
      </c>
      <c r="E126" s="13">
        <v>433496.70299999998</v>
      </c>
      <c r="F126" s="14">
        <v>1041.3150000000001</v>
      </c>
      <c r="G126" s="11"/>
      <c r="H126" s="15">
        <v>1041.0630000000001</v>
      </c>
      <c r="I126" s="14">
        <f t="shared" si="2"/>
        <v>0.25199999999995271</v>
      </c>
      <c r="J126" s="15"/>
      <c r="K126" s="15">
        <v>1041.0730000000001</v>
      </c>
      <c r="L126" s="14">
        <f t="shared" si="3"/>
        <v>0.2419999999999618</v>
      </c>
      <c r="M126" s="24"/>
    </row>
    <row r="127" spans="1:13" x14ac:dyDescent="0.25">
      <c r="A127" s="23">
        <v>224</v>
      </c>
      <c r="B127" s="9" t="s">
        <v>60</v>
      </c>
      <c r="C127" s="8">
        <v>1</v>
      </c>
      <c r="D127" s="13">
        <v>2417755.2140000002</v>
      </c>
      <c r="E127" s="13">
        <v>436405.72399999999</v>
      </c>
      <c r="F127" s="14">
        <v>1057.48</v>
      </c>
      <c r="G127" s="11"/>
      <c r="H127" s="15">
        <v>1057.422</v>
      </c>
      <c r="I127" s="14">
        <f t="shared" si="2"/>
        <v>5.7999999999992724E-2</v>
      </c>
      <c r="J127" s="15"/>
      <c r="K127" s="15">
        <v>1057.4169999999999</v>
      </c>
      <c r="L127" s="14">
        <f t="shared" si="3"/>
        <v>6.3000000000101863E-2</v>
      </c>
      <c r="M127" s="24"/>
    </row>
    <row r="128" spans="1:13" x14ac:dyDescent="0.25">
      <c r="A128" s="23">
        <v>225</v>
      </c>
      <c r="B128" s="9" t="s">
        <v>58</v>
      </c>
      <c r="C128" s="8">
        <v>1</v>
      </c>
      <c r="D128" s="13">
        <v>2426370.7609999999</v>
      </c>
      <c r="E128" s="13">
        <v>426680.73300000001</v>
      </c>
      <c r="F128" s="14">
        <v>988.00599999999997</v>
      </c>
      <c r="G128" s="11"/>
      <c r="H128" s="15">
        <v>987.721</v>
      </c>
      <c r="I128" s="14">
        <f t="shared" si="2"/>
        <v>0.28499999999996817</v>
      </c>
      <c r="J128" s="15"/>
      <c r="K128" s="15">
        <v>987.71799999999996</v>
      </c>
      <c r="L128" s="14">
        <f t="shared" si="3"/>
        <v>0.28800000000001091</v>
      </c>
      <c r="M128" s="24"/>
    </row>
    <row r="129" spans="1:13" x14ac:dyDescent="0.25">
      <c r="A129" s="23">
        <v>226</v>
      </c>
      <c r="B129" s="9" t="s">
        <v>57</v>
      </c>
      <c r="C129" s="8">
        <v>2</v>
      </c>
      <c r="D129" s="13">
        <v>2411214.483</v>
      </c>
      <c r="E129" s="13">
        <v>408052.45600000001</v>
      </c>
      <c r="F129" s="14">
        <v>933.99400000000003</v>
      </c>
      <c r="G129" s="11"/>
      <c r="H129" s="15">
        <v>933.78399999999999</v>
      </c>
      <c r="I129" s="14">
        <f t="shared" si="2"/>
        <v>0.21000000000003638</v>
      </c>
      <c r="J129" s="15"/>
      <c r="K129" s="15">
        <v>933.77499999999998</v>
      </c>
      <c r="L129" s="14">
        <f t="shared" si="3"/>
        <v>0.21900000000005093</v>
      </c>
      <c r="M129" s="24"/>
    </row>
    <row r="130" spans="1:13" x14ac:dyDescent="0.25">
      <c r="A130" s="23">
        <v>227</v>
      </c>
      <c r="B130" s="9" t="s">
        <v>58</v>
      </c>
      <c r="C130" s="8">
        <v>1</v>
      </c>
      <c r="D130" s="13">
        <v>2413539.1310000001</v>
      </c>
      <c r="E130" s="13">
        <v>399196.99400000001</v>
      </c>
      <c r="F130" s="14">
        <v>987.51900000000001</v>
      </c>
      <c r="G130" s="11"/>
      <c r="H130" s="15">
        <v>987.39099999999996</v>
      </c>
      <c r="I130" s="14">
        <f t="shared" si="2"/>
        <v>0.12800000000004275</v>
      </c>
      <c r="J130" s="15"/>
      <c r="K130" s="15">
        <v>987.38900000000001</v>
      </c>
      <c r="L130" s="14">
        <f t="shared" si="3"/>
        <v>0.12999999999999545</v>
      </c>
      <c r="M130" s="24"/>
    </row>
    <row r="131" spans="1:13" x14ac:dyDescent="0.25">
      <c r="A131" s="23">
        <v>228</v>
      </c>
      <c r="B131" s="9" t="s">
        <v>58</v>
      </c>
      <c r="C131" s="8">
        <v>1</v>
      </c>
      <c r="D131" s="13">
        <v>2424430.36</v>
      </c>
      <c r="E131" s="13">
        <v>392991.64299999998</v>
      </c>
      <c r="F131" s="14">
        <v>887.48</v>
      </c>
      <c r="G131" s="11"/>
      <c r="H131" s="15">
        <v>887.29700000000003</v>
      </c>
      <c r="I131" s="14">
        <f t="shared" si="2"/>
        <v>0.18299999999999272</v>
      </c>
      <c r="J131" s="15"/>
      <c r="K131" s="15">
        <v>887.31500000000005</v>
      </c>
      <c r="L131" s="14">
        <f t="shared" si="3"/>
        <v>0.16499999999996362</v>
      </c>
      <c r="M131" s="24"/>
    </row>
    <row r="132" spans="1:13" x14ac:dyDescent="0.25">
      <c r="A132" s="23">
        <v>229</v>
      </c>
      <c r="B132" s="9" t="s">
        <v>57</v>
      </c>
      <c r="C132" s="8">
        <v>2</v>
      </c>
      <c r="D132" s="13">
        <v>2394781.4559999998</v>
      </c>
      <c r="E132" s="13">
        <v>406290.05800000002</v>
      </c>
      <c r="F132" s="14">
        <v>918.77300000000002</v>
      </c>
      <c r="G132" s="11"/>
      <c r="H132" s="15">
        <v>918.70600000000002</v>
      </c>
      <c r="I132" s="14">
        <f t="shared" ref="I132:I195" si="4">F132-H132</f>
        <v>6.7000000000007276E-2</v>
      </c>
      <c r="J132" s="15"/>
      <c r="K132" s="15">
        <v>918.72699999999998</v>
      </c>
      <c r="L132" s="14">
        <f t="shared" ref="L132:L195" si="5">F132-K132</f>
        <v>4.6000000000049113E-2</v>
      </c>
      <c r="M132" s="24"/>
    </row>
    <row r="133" spans="1:13" x14ac:dyDescent="0.25">
      <c r="A133" s="23">
        <v>230</v>
      </c>
      <c r="B133" s="9" t="s">
        <v>61</v>
      </c>
      <c r="C133" s="8">
        <v>1</v>
      </c>
      <c r="D133" s="13">
        <v>2393511.7880000002</v>
      </c>
      <c r="E133" s="13">
        <v>409286.75300000003</v>
      </c>
      <c r="F133" s="14">
        <v>933.54300000000001</v>
      </c>
      <c r="G133" s="11"/>
      <c r="H133" s="15">
        <v>933.39099999999996</v>
      </c>
      <c r="I133" s="14">
        <f t="shared" si="4"/>
        <v>0.15200000000004366</v>
      </c>
      <c r="J133" s="15"/>
      <c r="K133" s="15">
        <v>933.36800000000005</v>
      </c>
      <c r="L133" s="14">
        <f t="shared" si="5"/>
        <v>0.17499999999995453</v>
      </c>
      <c r="M133" s="24"/>
    </row>
    <row r="134" spans="1:13" x14ac:dyDescent="0.25">
      <c r="A134" s="23">
        <v>231</v>
      </c>
      <c r="B134" s="9" t="s">
        <v>58</v>
      </c>
      <c r="C134" s="8">
        <v>1</v>
      </c>
      <c r="D134" s="13">
        <v>2367749.5699999998</v>
      </c>
      <c r="E134" s="13">
        <v>429075.62</v>
      </c>
      <c r="F134" s="14">
        <v>880.59699999999998</v>
      </c>
      <c r="G134" s="11"/>
      <c r="H134" s="15">
        <v>880.65099999999995</v>
      </c>
      <c r="I134" s="14">
        <f t="shared" si="4"/>
        <v>-5.3999999999973625E-2</v>
      </c>
      <c r="J134" s="15"/>
      <c r="K134" s="15">
        <v>880.649</v>
      </c>
      <c r="L134" s="14">
        <f t="shared" si="5"/>
        <v>-5.2000000000020918E-2</v>
      </c>
      <c r="M134" s="24"/>
    </row>
    <row r="135" spans="1:13" x14ac:dyDescent="0.25">
      <c r="A135" s="23">
        <v>232</v>
      </c>
      <c r="B135" s="9" t="s">
        <v>24</v>
      </c>
      <c r="C135" s="8">
        <v>1</v>
      </c>
      <c r="D135" s="13">
        <v>2370581.8229999999</v>
      </c>
      <c r="E135" s="13">
        <v>404419.44799999997</v>
      </c>
      <c r="F135" s="14">
        <v>864.13599999999997</v>
      </c>
      <c r="G135" s="11"/>
      <c r="H135" s="15">
        <v>864.11</v>
      </c>
      <c r="I135" s="14">
        <f t="shared" si="4"/>
        <v>2.5999999999953616E-2</v>
      </c>
      <c r="J135" s="15"/>
      <c r="K135" s="15">
        <v>864.10199999999998</v>
      </c>
      <c r="L135" s="14">
        <f t="shared" si="5"/>
        <v>3.3999999999991815E-2</v>
      </c>
      <c r="M135" s="24"/>
    </row>
    <row r="136" spans="1:13" x14ac:dyDescent="0.25">
      <c r="A136" s="23">
        <v>233</v>
      </c>
      <c r="B136" s="9" t="s">
        <v>58</v>
      </c>
      <c r="C136" s="8">
        <v>1</v>
      </c>
      <c r="D136" s="13">
        <v>2375863.0980000002</v>
      </c>
      <c r="E136" s="13">
        <v>391007.11099999998</v>
      </c>
      <c r="F136" s="14">
        <v>882.26</v>
      </c>
      <c r="G136" s="11"/>
      <c r="H136" s="15">
        <v>882.18899999999996</v>
      </c>
      <c r="I136" s="14">
        <f t="shared" si="4"/>
        <v>7.1000000000026375E-2</v>
      </c>
      <c r="J136" s="15"/>
      <c r="K136" s="15">
        <v>882.18600000000004</v>
      </c>
      <c r="L136" s="14">
        <f t="shared" si="5"/>
        <v>7.3999999999955435E-2</v>
      </c>
      <c r="M136" s="24"/>
    </row>
    <row r="137" spans="1:13" x14ac:dyDescent="0.25">
      <c r="A137" s="23">
        <v>234</v>
      </c>
      <c r="B137" s="9" t="s">
        <v>57</v>
      </c>
      <c r="C137" s="8">
        <v>2</v>
      </c>
      <c r="D137" s="13">
        <v>2402309.6150000002</v>
      </c>
      <c r="E137" s="13">
        <v>465733.15100000001</v>
      </c>
      <c r="F137" s="14">
        <v>1050.4179999999999</v>
      </c>
      <c r="G137" s="11"/>
      <c r="H137" s="15">
        <v>1050.2829999999999</v>
      </c>
      <c r="I137" s="14">
        <f t="shared" si="4"/>
        <v>0.13499999999999091</v>
      </c>
      <c r="J137" s="15"/>
      <c r="K137" s="15">
        <v>1050.2639999999999</v>
      </c>
      <c r="L137" s="14">
        <f t="shared" si="5"/>
        <v>0.15399999999999636</v>
      </c>
      <c r="M137" s="24"/>
    </row>
    <row r="138" spans="1:13" x14ac:dyDescent="0.25">
      <c r="A138" s="23">
        <v>235</v>
      </c>
      <c r="B138" s="9" t="s">
        <v>58</v>
      </c>
      <c r="C138" s="8">
        <v>1</v>
      </c>
      <c r="D138" s="13">
        <v>2390458.8679999998</v>
      </c>
      <c r="E138" s="13">
        <v>468550.86300000001</v>
      </c>
      <c r="F138" s="14">
        <v>1008.64</v>
      </c>
      <c r="G138" s="11"/>
      <c r="H138" s="15">
        <v>1008.8</v>
      </c>
      <c r="I138" s="14">
        <f t="shared" si="4"/>
        <v>-0.15999999999996817</v>
      </c>
      <c r="J138" s="15"/>
      <c r="K138" s="15">
        <v>1008.801</v>
      </c>
      <c r="L138" s="14">
        <f t="shared" si="5"/>
        <v>-0.16100000000005821</v>
      </c>
      <c r="M138" s="24"/>
    </row>
    <row r="139" spans="1:13" x14ac:dyDescent="0.25">
      <c r="A139" s="23">
        <v>236</v>
      </c>
      <c r="B139" s="9" t="s">
        <v>62</v>
      </c>
      <c r="C139" s="8">
        <v>1</v>
      </c>
      <c r="D139" s="13">
        <v>2413252.1090000002</v>
      </c>
      <c r="E139" s="13">
        <v>458074.24800000002</v>
      </c>
      <c r="F139" s="14">
        <v>1221.9749999999999</v>
      </c>
      <c r="G139" s="11"/>
      <c r="H139" s="15">
        <v>1221.8499999999999</v>
      </c>
      <c r="I139" s="14">
        <f t="shared" si="4"/>
        <v>0.125</v>
      </c>
      <c r="J139" s="15"/>
      <c r="K139" s="15">
        <v>1221.8510000000001</v>
      </c>
      <c r="L139" s="14">
        <f t="shared" si="5"/>
        <v>0.12399999999979627</v>
      </c>
      <c r="M139" s="24"/>
    </row>
    <row r="140" spans="1:13" x14ac:dyDescent="0.25">
      <c r="A140" s="23">
        <v>237</v>
      </c>
      <c r="B140" s="9" t="s">
        <v>58</v>
      </c>
      <c r="C140" s="8">
        <v>1</v>
      </c>
      <c r="D140" s="13">
        <v>2429800.699</v>
      </c>
      <c r="E140" s="13">
        <v>480788.53</v>
      </c>
      <c r="F140" s="14">
        <v>1107.404</v>
      </c>
      <c r="G140" s="11"/>
      <c r="H140" s="15">
        <v>1107.2909999999999</v>
      </c>
      <c r="I140" s="14">
        <f t="shared" si="4"/>
        <v>0.11300000000005639</v>
      </c>
      <c r="J140" s="15"/>
      <c r="K140" s="15">
        <v>1107.2929999999999</v>
      </c>
      <c r="L140" s="14">
        <f t="shared" si="5"/>
        <v>0.11100000000010368</v>
      </c>
      <c r="M140" s="24"/>
    </row>
    <row r="141" spans="1:13" x14ac:dyDescent="0.25">
      <c r="A141" s="23">
        <v>238</v>
      </c>
      <c r="B141" s="9" t="s">
        <v>58</v>
      </c>
      <c r="C141" s="8">
        <v>1</v>
      </c>
      <c r="D141" s="13">
        <v>2395740.0819999999</v>
      </c>
      <c r="E141" s="13">
        <v>497413.94199999998</v>
      </c>
      <c r="F141" s="14">
        <v>1073.3119999999999</v>
      </c>
      <c r="G141" s="11"/>
      <c r="H141" s="15">
        <v>1073.347</v>
      </c>
      <c r="I141" s="14">
        <f t="shared" si="4"/>
        <v>-3.5000000000081855E-2</v>
      </c>
      <c r="J141" s="15"/>
      <c r="K141" s="15">
        <v>1073.3599999999999</v>
      </c>
      <c r="L141" s="14">
        <f t="shared" si="5"/>
        <v>-4.8000000000001819E-2</v>
      </c>
      <c r="M141" s="24"/>
    </row>
    <row r="142" spans="1:13" x14ac:dyDescent="0.25">
      <c r="A142" s="23">
        <v>239</v>
      </c>
      <c r="B142" s="9" t="s">
        <v>61</v>
      </c>
      <c r="C142" s="8">
        <v>1</v>
      </c>
      <c r="D142" s="13">
        <v>2411831.1039999998</v>
      </c>
      <c r="E142" s="13">
        <v>476722.00599999999</v>
      </c>
      <c r="F142" s="14">
        <v>1016.966</v>
      </c>
      <c r="G142" s="11"/>
      <c r="H142" s="15">
        <v>1017.028</v>
      </c>
      <c r="I142" s="14">
        <f t="shared" si="4"/>
        <v>-6.2000000000011823E-2</v>
      </c>
      <c r="J142" s="15"/>
      <c r="K142" s="15">
        <v>1017.026</v>
      </c>
      <c r="L142" s="14">
        <f t="shared" si="5"/>
        <v>-5.999999999994543E-2</v>
      </c>
      <c r="M142" s="24"/>
    </row>
    <row r="143" spans="1:13" x14ac:dyDescent="0.25">
      <c r="A143" s="23">
        <v>240</v>
      </c>
      <c r="B143" s="9" t="s">
        <v>58</v>
      </c>
      <c r="C143" s="8">
        <v>1</v>
      </c>
      <c r="D143" s="13">
        <v>2479889.1349999998</v>
      </c>
      <c r="E143" s="13">
        <v>493258.78</v>
      </c>
      <c r="F143" s="14">
        <v>871.56799999999998</v>
      </c>
      <c r="G143" s="11"/>
      <c r="H143" s="15">
        <v>871.61</v>
      </c>
      <c r="I143" s="14">
        <f t="shared" si="4"/>
        <v>-4.2000000000030013E-2</v>
      </c>
      <c r="J143" s="15"/>
      <c r="K143" s="15">
        <v>871.61300000000006</v>
      </c>
      <c r="L143" s="14">
        <f t="shared" si="5"/>
        <v>-4.500000000007276E-2</v>
      </c>
      <c r="M143" s="24"/>
    </row>
    <row r="144" spans="1:13" x14ac:dyDescent="0.25">
      <c r="A144" s="23">
        <v>241</v>
      </c>
      <c r="B144" s="9" t="s">
        <v>63</v>
      </c>
      <c r="C144" s="8">
        <v>5</v>
      </c>
      <c r="D144" s="13">
        <v>2450564.014</v>
      </c>
      <c r="E144" s="13">
        <v>499046.36499999999</v>
      </c>
      <c r="F144" s="14">
        <v>982.9</v>
      </c>
      <c r="G144" s="11"/>
      <c r="H144" s="15">
        <v>982.97500000000002</v>
      </c>
      <c r="I144" s="14">
        <f t="shared" si="4"/>
        <v>-7.5000000000045475E-2</v>
      </c>
      <c r="J144" s="15"/>
      <c r="K144" s="15">
        <v>982.98299999999995</v>
      </c>
      <c r="L144" s="14">
        <f t="shared" si="5"/>
        <v>-8.2999999999969987E-2</v>
      </c>
      <c r="M144" s="24"/>
    </row>
    <row r="145" spans="1:13" x14ac:dyDescent="0.25">
      <c r="A145" s="23">
        <v>242</v>
      </c>
      <c r="B145" s="9" t="s">
        <v>61</v>
      </c>
      <c r="C145" s="8">
        <v>1</v>
      </c>
      <c r="D145" s="13">
        <v>2452511.7170000002</v>
      </c>
      <c r="E145" s="13">
        <v>477437.45500000002</v>
      </c>
      <c r="F145" s="14">
        <v>914.83799999999997</v>
      </c>
      <c r="G145" s="11"/>
      <c r="H145" s="15">
        <v>914.6</v>
      </c>
      <c r="I145" s="14">
        <f t="shared" si="4"/>
        <v>0.2379999999999427</v>
      </c>
      <c r="J145" s="15"/>
      <c r="K145" s="15">
        <v>914.63199999999995</v>
      </c>
      <c r="L145" s="14">
        <f t="shared" si="5"/>
        <v>0.20600000000001728</v>
      </c>
      <c r="M145" s="24"/>
    </row>
    <row r="146" spans="1:13" x14ac:dyDescent="0.25">
      <c r="A146" s="23">
        <v>243</v>
      </c>
      <c r="B146" s="9" t="s">
        <v>61</v>
      </c>
      <c r="C146" s="8">
        <v>1</v>
      </c>
      <c r="D146" s="13">
        <v>2479423.7570000002</v>
      </c>
      <c r="E146" s="13">
        <v>445672.08799999999</v>
      </c>
      <c r="F146" s="14">
        <v>847.46400000000006</v>
      </c>
      <c r="G146" s="11"/>
      <c r="H146" s="15">
        <v>847.29499999999996</v>
      </c>
      <c r="I146" s="14">
        <f t="shared" si="4"/>
        <v>0.16900000000009641</v>
      </c>
      <c r="J146" s="15"/>
      <c r="K146" s="15">
        <v>847.26499999999999</v>
      </c>
      <c r="L146" s="14">
        <f t="shared" si="5"/>
        <v>0.19900000000006912</v>
      </c>
      <c r="M146" s="24"/>
    </row>
    <row r="147" spans="1:13" x14ac:dyDescent="0.25">
      <c r="A147" s="23">
        <v>244</v>
      </c>
      <c r="B147" s="9" t="s">
        <v>57</v>
      </c>
      <c r="C147" s="8">
        <v>2</v>
      </c>
      <c r="D147" s="13">
        <v>2478840.3509999998</v>
      </c>
      <c r="E147" s="13">
        <v>477356.25400000002</v>
      </c>
      <c r="F147" s="14">
        <v>874.97400000000005</v>
      </c>
      <c r="G147" s="11"/>
      <c r="H147" s="15">
        <v>874.83399999999995</v>
      </c>
      <c r="I147" s="14">
        <f t="shared" si="4"/>
        <v>0.14000000000010004</v>
      </c>
      <c r="J147" s="15"/>
      <c r="K147" s="15">
        <v>874.83</v>
      </c>
      <c r="L147" s="14">
        <f t="shared" si="5"/>
        <v>0.14400000000000546</v>
      </c>
      <c r="M147" s="24"/>
    </row>
    <row r="148" spans="1:13" x14ac:dyDescent="0.25">
      <c r="A148" s="23">
        <v>245</v>
      </c>
      <c r="B148" s="9" t="s">
        <v>57</v>
      </c>
      <c r="C148" s="8">
        <v>2</v>
      </c>
      <c r="D148" s="13">
        <v>2443451.7110000001</v>
      </c>
      <c r="E148" s="13">
        <v>447805.86700000003</v>
      </c>
      <c r="F148" s="14">
        <v>980.65599999999995</v>
      </c>
      <c r="G148" s="11"/>
      <c r="H148" s="15">
        <v>980.529</v>
      </c>
      <c r="I148" s="14">
        <f t="shared" si="4"/>
        <v>0.12699999999995271</v>
      </c>
      <c r="J148" s="15"/>
      <c r="K148" s="15">
        <v>980.53599999999994</v>
      </c>
      <c r="L148" s="14">
        <f t="shared" si="5"/>
        <v>0.12000000000000455</v>
      </c>
      <c r="M148" s="24"/>
    </row>
    <row r="149" spans="1:13" x14ac:dyDescent="0.25">
      <c r="A149" s="23">
        <v>246</v>
      </c>
      <c r="B149" s="9" t="s">
        <v>58</v>
      </c>
      <c r="C149" s="8">
        <v>1</v>
      </c>
      <c r="D149" s="13">
        <v>2443812.5869999998</v>
      </c>
      <c r="E149" s="13">
        <v>466235.21299999999</v>
      </c>
      <c r="F149" s="14">
        <v>1003.3579999999999</v>
      </c>
      <c r="G149" s="11"/>
      <c r="H149" s="15">
        <v>1003.201</v>
      </c>
      <c r="I149" s="14">
        <f t="shared" si="4"/>
        <v>0.15699999999992542</v>
      </c>
      <c r="J149" s="15"/>
      <c r="K149" s="15">
        <v>1003.197</v>
      </c>
      <c r="L149" s="14">
        <f t="shared" si="5"/>
        <v>0.16099999999994452</v>
      </c>
      <c r="M149" s="24"/>
    </row>
    <row r="150" spans="1:13" x14ac:dyDescent="0.25">
      <c r="A150" s="23">
        <v>247</v>
      </c>
      <c r="B150" s="9" t="s">
        <v>58</v>
      </c>
      <c r="C150" s="8">
        <v>1</v>
      </c>
      <c r="D150" s="13">
        <v>2457861.287</v>
      </c>
      <c r="E150" s="13">
        <v>469126.39399999997</v>
      </c>
      <c r="F150" s="14">
        <v>887.74199999999996</v>
      </c>
      <c r="G150" s="11"/>
      <c r="H150" s="15">
        <v>887.77</v>
      </c>
      <c r="I150" s="14">
        <f t="shared" si="4"/>
        <v>-2.8000000000020009E-2</v>
      </c>
      <c r="J150" s="15"/>
      <c r="K150" s="15">
        <v>887.77099999999996</v>
      </c>
      <c r="L150" s="14">
        <f t="shared" si="5"/>
        <v>-2.8999999999996362E-2</v>
      </c>
      <c r="M150" s="24"/>
    </row>
    <row r="151" spans="1:13" x14ac:dyDescent="0.25">
      <c r="A151" s="23">
        <v>248</v>
      </c>
      <c r="B151" s="9" t="s">
        <v>57</v>
      </c>
      <c r="C151" s="8">
        <v>2</v>
      </c>
      <c r="D151" s="13">
        <v>2451784.156</v>
      </c>
      <c r="E151" s="13">
        <v>514842.761</v>
      </c>
      <c r="F151" s="14">
        <v>994.01099999999997</v>
      </c>
      <c r="G151" s="11"/>
      <c r="H151" s="15">
        <v>994.005</v>
      </c>
      <c r="I151" s="14">
        <f t="shared" si="4"/>
        <v>5.9999999999718057E-3</v>
      </c>
      <c r="J151" s="15"/>
      <c r="K151" s="15">
        <v>994.04100000000005</v>
      </c>
      <c r="L151" s="14">
        <f t="shared" si="5"/>
        <v>-3.0000000000086402E-2</v>
      </c>
      <c r="M151" s="24"/>
    </row>
    <row r="152" spans="1:13" x14ac:dyDescent="0.25">
      <c r="A152" s="23">
        <v>249</v>
      </c>
      <c r="B152" s="9" t="s">
        <v>61</v>
      </c>
      <c r="C152" s="8">
        <v>1</v>
      </c>
      <c r="D152" s="13">
        <v>2472113.4879999999</v>
      </c>
      <c r="E152" s="13">
        <v>520236.94400000002</v>
      </c>
      <c r="F152" s="14">
        <v>892.226</v>
      </c>
      <c r="G152" s="11"/>
      <c r="H152" s="15">
        <v>892.24099999999999</v>
      </c>
      <c r="I152" s="14">
        <f t="shared" si="4"/>
        <v>-1.4999999999986358E-2</v>
      </c>
      <c r="J152" s="15"/>
      <c r="K152" s="15">
        <v>892.23500000000001</v>
      </c>
      <c r="L152" s="14">
        <f t="shared" si="5"/>
        <v>-9.0000000000145519E-3</v>
      </c>
      <c r="M152" s="24"/>
    </row>
    <row r="153" spans="1:13" x14ac:dyDescent="0.25">
      <c r="A153" s="23">
        <v>250</v>
      </c>
      <c r="B153" s="9" t="s">
        <v>60</v>
      </c>
      <c r="C153" s="8">
        <v>1</v>
      </c>
      <c r="D153" s="13">
        <v>2462548.3859999999</v>
      </c>
      <c r="E153" s="13">
        <v>533697.08600000001</v>
      </c>
      <c r="F153" s="14">
        <v>903.07500000000005</v>
      </c>
      <c r="G153" s="11"/>
      <c r="H153" s="15">
        <v>902.99</v>
      </c>
      <c r="I153" s="14">
        <f t="shared" si="4"/>
        <v>8.500000000003638E-2</v>
      </c>
      <c r="J153" s="15"/>
      <c r="K153" s="15">
        <v>902.98500000000001</v>
      </c>
      <c r="L153" s="14">
        <f t="shared" si="5"/>
        <v>9.0000000000031832E-2</v>
      </c>
      <c r="M153" s="24"/>
    </row>
    <row r="154" spans="1:13" x14ac:dyDescent="0.25">
      <c r="A154" s="23">
        <v>251</v>
      </c>
      <c r="B154" s="9" t="s">
        <v>57</v>
      </c>
      <c r="C154" s="8">
        <v>2</v>
      </c>
      <c r="D154" s="13">
        <v>2449611.86</v>
      </c>
      <c r="E154" s="13">
        <v>530541.33499999996</v>
      </c>
      <c r="F154" s="14">
        <v>1000.93</v>
      </c>
      <c r="G154" s="11"/>
      <c r="H154" s="15">
        <v>1001.093</v>
      </c>
      <c r="I154" s="14">
        <f t="shared" si="4"/>
        <v>-0.16300000000001091</v>
      </c>
      <c r="J154" s="15"/>
      <c r="K154" s="15">
        <v>1001.099</v>
      </c>
      <c r="L154" s="14">
        <f t="shared" si="5"/>
        <v>-0.16900000000009641</v>
      </c>
      <c r="M154" s="24"/>
    </row>
    <row r="155" spans="1:13" x14ac:dyDescent="0.25">
      <c r="A155" s="23">
        <v>252</v>
      </c>
      <c r="B155" s="9" t="s">
        <v>58</v>
      </c>
      <c r="C155" s="8">
        <v>1</v>
      </c>
      <c r="D155" s="13">
        <v>2430188.352</v>
      </c>
      <c r="E155" s="13">
        <v>532195.85100000002</v>
      </c>
      <c r="F155" s="14">
        <v>1190.3320000000001</v>
      </c>
      <c r="G155" s="11"/>
      <c r="H155" s="15">
        <v>1190.3140000000001</v>
      </c>
      <c r="I155" s="14">
        <f t="shared" si="4"/>
        <v>1.8000000000029104E-2</v>
      </c>
      <c r="J155" s="15"/>
      <c r="K155" s="15">
        <v>1190.3</v>
      </c>
      <c r="L155" s="14">
        <f t="shared" si="5"/>
        <v>3.2000000000152795E-2</v>
      </c>
      <c r="M155" s="24"/>
    </row>
    <row r="156" spans="1:13" x14ac:dyDescent="0.25">
      <c r="A156" s="23">
        <v>253</v>
      </c>
      <c r="B156" s="9" t="s">
        <v>58</v>
      </c>
      <c r="C156" s="8">
        <v>1</v>
      </c>
      <c r="D156" s="13">
        <v>2425285.227</v>
      </c>
      <c r="E156" s="13">
        <v>514382.75900000002</v>
      </c>
      <c r="F156" s="14">
        <v>1162.71</v>
      </c>
      <c r="G156" s="11"/>
      <c r="H156" s="15">
        <v>1162.825</v>
      </c>
      <c r="I156" s="14">
        <f t="shared" si="4"/>
        <v>-0.11500000000000909</v>
      </c>
      <c r="J156" s="15"/>
      <c r="K156" s="15">
        <v>1162.82</v>
      </c>
      <c r="L156" s="14">
        <f t="shared" si="5"/>
        <v>-0.10999999999989996</v>
      </c>
      <c r="M156" s="24"/>
    </row>
    <row r="157" spans="1:13" x14ac:dyDescent="0.25">
      <c r="A157" s="23">
        <v>254</v>
      </c>
      <c r="B157" s="9" t="s">
        <v>61</v>
      </c>
      <c r="C157" s="8">
        <v>1</v>
      </c>
      <c r="D157" s="13">
        <v>2436643.6150000002</v>
      </c>
      <c r="E157" s="13">
        <v>509412.44500000001</v>
      </c>
      <c r="F157" s="14">
        <v>1026.9870000000001</v>
      </c>
      <c r="G157" s="11"/>
      <c r="H157" s="15">
        <v>1027.117</v>
      </c>
      <c r="I157" s="14">
        <f t="shared" si="4"/>
        <v>-0.12999999999988177</v>
      </c>
      <c r="J157" s="15"/>
      <c r="K157" s="15">
        <v>1027.0740000000001</v>
      </c>
      <c r="L157" s="14">
        <f t="shared" si="5"/>
        <v>-8.6999999999989086E-2</v>
      </c>
      <c r="M157" s="24"/>
    </row>
    <row r="158" spans="1:13" x14ac:dyDescent="0.25">
      <c r="A158" s="23">
        <v>255</v>
      </c>
      <c r="B158" s="9" t="s">
        <v>58</v>
      </c>
      <c r="C158" s="8">
        <v>1</v>
      </c>
      <c r="D158" s="13">
        <v>2474901.8569999998</v>
      </c>
      <c r="E158" s="13">
        <v>545147.69700000004</v>
      </c>
      <c r="F158" s="14">
        <v>843.83799999999997</v>
      </c>
      <c r="G158" s="11"/>
      <c r="H158" s="15">
        <v>843.96500000000003</v>
      </c>
      <c r="I158" s="14">
        <f t="shared" si="4"/>
        <v>-0.12700000000006639</v>
      </c>
      <c r="J158" s="15"/>
      <c r="K158" s="15">
        <v>843.99099999999999</v>
      </c>
      <c r="L158" s="14">
        <f t="shared" si="5"/>
        <v>-0.15300000000002001</v>
      </c>
      <c r="M158" s="24"/>
    </row>
    <row r="159" spans="1:13" x14ac:dyDescent="0.25">
      <c r="A159" s="23">
        <v>256</v>
      </c>
      <c r="B159" s="9" t="s">
        <v>58</v>
      </c>
      <c r="C159" s="8">
        <v>1</v>
      </c>
      <c r="D159" s="13">
        <v>2466262.182</v>
      </c>
      <c r="E159" s="13">
        <v>559634.223</v>
      </c>
      <c r="F159" s="14">
        <v>913.04700000000003</v>
      </c>
      <c r="G159" s="11"/>
      <c r="H159" s="15">
        <v>912.99199999999996</v>
      </c>
      <c r="I159" s="14">
        <f t="shared" si="4"/>
        <v>5.5000000000063665E-2</v>
      </c>
      <c r="J159" s="15"/>
      <c r="K159" s="15">
        <v>912.98199999999997</v>
      </c>
      <c r="L159" s="14">
        <f t="shared" si="5"/>
        <v>6.500000000005457E-2</v>
      </c>
      <c r="M159" s="24"/>
    </row>
    <row r="160" spans="1:13" x14ac:dyDescent="0.25">
      <c r="A160" s="23">
        <v>257</v>
      </c>
      <c r="B160" s="9" t="s">
        <v>58</v>
      </c>
      <c r="C160" s="8">
        <v>1</v>
      </c>
      <c r="D160" s="13">
        <v>2450911.33</v>
      </c>
      <c r="E160" s="13">
        <v>558435.02</v>
      </c>
      <c r="F160" s="14">
        <v>984.62699999999995</v>
      </c>
      <c r="G160" s="11"/>
      <c r="H160" s="15">
        <v>984.77700000000004</v>
      </c>
      <c r="I160" s="14">
        <f t="shared" si="4"/>
        <v>-0.15000000000009095</v>
      </c>
      <c r="J160" s="15"/>
      <c r="K160" s="15">
        <v>984.76099999999997</v>
      </c>
      <c r="L160" s="14">
        <f t="shared" si="5"/>
        <v>-0.13400000000001455</v>
      </c>
      <c r="M160" s="24"/>
    </row>
    <row r="161" spans="1:13" x14ac:dyDescent="0.25">
      <c r="A161" s="23">
        <v>258</v>
      </c>
      <c r="B161" s="9" t="s">
        <v>50</v>
      </c>
      <c r="C161" s="8">
        <v>1</v>
      </c>
      <c r="D161" s="13">
        <v>2438935.8909999998</v>
      </c>
      <c r="E161" s="13">
        <v>556655.27899999998</v>
      </c>
      <c r="F161" s="14">
        <v>949.59500000000003</v>
      </c>
      <c r="G161" s="11"/>
      <c r="H161" s="15">
        <v>949.54300000000001</v>
      </c>
      <c r="I161" s="14">
        <f t="shared" si="4"/>
        <v>5.2000000000020918E-2</v>
      </c>
      <c r="J161" s="15"/>
      <c r="K161" s="15">
        <v>949.55799999999999</v>
      </c>
      <c r="L161" s="14">
        <f t="shared" si="5"/>
        <v>3.7000000000034561E-2</v>
      </c>
      <c r="M161" s="24"/>
    </row>
    <row r="162" spans="1:13" x14ac:dyDescent="0.25">
      <c r="A162" s="23">
        <v>259</v>
      </c>
      <c r="B162" s="9" t="s">
        <v>58</v>
      </c>
      <c r="C162" s="8">
        <v>1</v>
      </c>
      <c r="D162" s="13">
        <v>2419073.5329999998</v>
      </c>
      <c r="E162" s="13">
        <v>556616.13300000003</v>
      </c>
      <c r="F162" s="14">
        <v>1037.9649999999999</v>
      </c>
      <c r="G162" s="11"/>
      <c r="H162" s="15">
        <v>1038.1210000000001</v>
      </c>
      <c r="I162" s="14">
        <f t="shared" si="4"/>
        <v>-0.15600000000017644</v>
      </c>
      <c r="J162" s="15"/>
      <c r="K162" s="15">
        <v>1038.124</v>
      </c>
      <c r="L162" s="14">
        <f t="shared" si="5"/>
        <v>-0.1590000000001055</v>
      </c>
      <c r="M162" s="24"/>
    </row>
    <row r="163" spans="1:13" x14ac:dyDescent="0.25">
      <c r="A163" s="23">
        <v>260</v>
      </c>
      <c r="B163" s="9" t="s">
        <v>61</v>
      </c>
      <c r="C163" s="8">
        <v>1</v>
      </c>
      <c r="D163" s="13">
        <v>2422039.9219999998</v>
      </c>
      <c r="E163" s="13">
        <v>534925.03700000001</v>
      </c>
      <c r="F163" s="14">
        <v>1022</v>
      </c>
      <c r="G163" s="11"/>
      <c r="H163" s="15">
        <v>1022.026</v>
      </c>
      <c r="I163" s="14">
        <f t="shared" si="4"/>
        <v>-2.5999999999953616E-2</v>
      </c>
      <c r="J163" s="15"/>
      <c r="K163" s="15">
        <v>1022.033</v>
      </c>
      <c r="L163" s="14">
        <f t="shared" si="5"/>
        <v>-3.3000000000015461E-2</v>
      </c>
      <c r="M163" s="24"/>
    </row>
    <row r="164" spans="1:13" x14ac:dyDescent="0.25">
      <c r="A164" s="23">
        <v>261</v>
      </c>
      <c r="B164" s="9" t="s">
        <v>61</v>
      </c>
      <c r="C164" s="8">
        <v>1</v>
      </c>
      <c r="D164" s="13">
        <v>2435432.6120000002</v>
      </c>
      <c r="E164" s="13">
        <v>533878.91200000001</v>
      </c>
      <c r="F164" s="14">
        <v>1053.8979999999999</v>
      </c>
      <c r="G164" s="11"/>
      <c r="H164" s="15">
        <v>1053.97</v>
      </c>
      <c r="I164" s="14">
        <f t="shared" si="4"/>
        <v>-7.2000000000116415E-2</v>
      </c>
      <c r="J164" s="15"/>
      <c r="K164" s="15">
        <v>1053.972</v>
      </c>
      <c r="L164" s="14">
        <f t="shared" si="5"/>
        <v>-7.4000000000069122E-2</v>
      </c>
      <c r="M164" s="24"/>
    </row>
    <row r="165" spans="1:13" x14ac:dyDescent="0.25">
      <c r="A165" s="23">
        <v>300</v>
      </c>
      <c r="B165" s="9" t="s">
        <v>64</v>
      </c>
      <c r="C165" s="8">
        <v>3</v>
      </c>
      <c r="D165" s="13">
        <v>2381244.7110000001</v>
      </c>
      <c r="E165" s="13">
        <v>328879.07799999998</v>
      </c>
      <c r="F165" s="14">
        <v>945.42600000000004</v>
      </c>
      <c r="G165" s="11"/>
      <c r="H165" s="15">
        <v>945.71100000000001</v>
      </c>
      <c r="I165" s="14">
        <f t="shared" si="4"/>
        <v>-0.28499999999996817</v>
      </c>
      <c r="J165" s="15"/>
      <c r="K165" s="15">
        <v>945.70500000000004</v>
      </c>
      <c r="L165" s="14">
        <f t="shared" si="5"/>
        <v>-0.27899999999999636</v>
      </c>
      <c r="M165" s="24"/>
    </row>
    <row r="166" spans="1:13" x14ac:dyDescent="0.25">
      <c r="A166" s="23">
        <v>301</v>
      </c>
      <c r="B166" s="9" t="s">
        <v>65</v>
      </c>
      <c r="C166" s="8">
        <v>4</v>
      </c>
      <c r="D166" s="13">
        <v>2362000.588</v>
      </c>
      <c r="E166" s="13">
        <v>341124.71500000003</v>
      </c>
      <c r="F166" s="14">
        <v>875.99400000000003</v>
      </c>
      <c r="G166" s="11"/>
      <c r="H166" s="15">
        <v>876.28399999999999</v>
      </c>
      <c r="I166" s="14">
        <f t="shared" si="4"/>
        <v>-0.28999999999996362</v>
      </c>
      <c r="J166" s="15"/>
      <c r="K166" s="15">
        <v>876.28599999999994</v>
      </c>
      <c r="L166" s="14">
        <f t="shared" si="5"/>
        <v>-0.29199999999991633</v>
      </c>
      <c r="M166" s="24"/>
    </row>
    <row r="167" spans="1:13" x14ac:dyDescent="0.25">
      <c r="A167" s="23">
        <v>302</v>
      </c>
      <c r="B167" s="9" t="s">
        <v>66</v>
      </c>
      <c r="C167" s="8">
        <v>5</v>
      </c>
      <c r="D167" s="13">
        <v>2385589.398</v>
      </c>
      <c r="E167" s="13">
        <v>347054.79599999997</v>
      </c>
      <c r="F167" s="14">
        <v>1020.246</v>
      </c>
      <c r="G167" s="11"/>
      <c r="H167" s="15">
        <v>1020.119</v>
      </c>
      <c r="I167" s="14">
        <f t="shared" si="4"/>
        <v>0.12699999999995271</v>
      </c>
      <c r="J167" s="15"/>
      <c r="K167" s="15">
        <v>1020.122</v>
      </c>
      <c r="L167" s="14">
        <f t="shared" si="5"/>
        <v>0.12400000000002365</v>
      </c>
      <c r="M167" s="24"/>
    </row>
    <row r="168" spans="1:13" x14ac:dyDescent="0.25">
      <c r="A168" s="23">
        <v>303</v>
      </c>
      <c r="B168" s="9" t="s">
        <v>65</v>
      </c>
      <c r="C168" s="8">
        <v>4</v>
      </c>
      <c r="D168" s="13">
        <v>2402411.29</v>
      </c>
      <c r="E168" s="13">
        <v>356227.32299999997</v>
      </c>
      <c r="F168" s="14">
        <v>960.66700000000003</v>
      </c>
      <c r="G168" s="11"/>
      <c r="H168" s="15">
        <v>960.82</v>
      </c>
      <c r="I168" s="14">
        <f t="shared" si="4"/>
        <v>-0.15300000000002001</v>
      </c>
      <c r="J168" s="15"/>
      <c r="K168" s="15">
        <v>960.82399999999996</v>
      </c>
      <c r="L168" s="14">
        <f t="shared" si="5"/>
        <v>-0.15699999999992542</v>
      </c>
      <c r="M168" s="24"/>
    </row>
    <row r="169" spans="1:13" x14ac:dyDescent="0.25">
      <c r="A169" s="23">
        <v>304</v>
      </c>
      <c r="B169" s="9" t="s">
        <v>63</v>
      </c>
      <c r="C169" s="8">
        <v>5</v>
      </c>
      <c r="D169" s="13">
        <v>2416822.0049999999</v>
      </c>
      <c r="E169" s="13">
        <v>323803.864</v>
      </c>
      <c r="F169" s="14">
        <v>851.2</v>
      </c>
      <c r="G169" s="11"/>
      <c r="H169" s="15">
        <v>851.35799999999995</v>
      </c>
      <c r="I169" s="14">
        <f t="shared" si="4"/>
        <v>-0.15799999999990177</v>
      </c>
      <c r="J169" s="15"/>
      <c r="K169" s="15">
        <v>851.32399999999996</v>
      </c>
      <c r="L169" s="14">
        <f t="shared" si="5"/>
        <v>-0.12399999999990996</v>
      </c>
      <c r="M169" s="24"/>
    </row>
    <row r="170" spans="1:13" x14ac:dyDescent="0.25">
      <c r="A170" s="23">
        <v>305</v>
      </c>
      <c r="B170" s="9" t="s">
        <v>64</v>
      </c>
      <c r="C170" s="8">
        <v>3</v>
      </c>
      <c r="D170" s="13">
        <v>2445817.5780000002</v>
      </c>
      <c r="E170" s="13">
        <v>372056.609</v>
      </c>
      <c r="F170" s="14">
        <v>855.55399999999997</v>
      </c>
      <c r="G170" s="11"/>
      <c r="H170" s="15">
        <v>855.23500000000001</v>
      </c>
      <c r="I170" s="14">
        <f t="shared" si="4"/>
        <v>0.31899999999995998</v>
      </c>
      <c r="J170" s="15"/>
      <c r="K170" s="15">
        <v>855.255</v>
      </c>
      <c r="L170" s="14">
        <f t="shared" si="5"/>
        <v>0.29899999999997817</v>
      </c>
      <c r="M170" s="24"/>
    </row>
    <row r="171" spans="1:13" x14ac:dyDescent="0.25">
      <c r="A171" s="23">
        <v>306</v>
      </c>
      <c r="B171" s="9" t="s">
        <v>67</v>
      </c>
      <c r="C171" s="8">
        <v>3</v>
      </c>
      <c r="D171" s="13">
        <v>2443701.58</v>
      </c>
      <c r="E171" s="13">
        <v>361604.73100000003</v>
      </c>
      <c r="F171" s="14">
        <v>825.17100000000005</v>
      </c>
      <c r="G171" s="11"/>
      <c r="H171" s="15">
        <v>825.41700000000003</v>
      </c>
      <c r="I171" s="14">
        <f t="shared" si="4"/>
        <v>-0.2459999999999809</v>
      </c>
      <c r="J171" s="15"/>
      <c r="K171" s="15">
        <v>825.39599999999996</v>
      </c>
      <c r="L171" s="14">
        <f t="shared" si="5"/>
        <v>-0.22499999999990905</v>
      </c>
      <c r="M171" s="24"/>
    </row>
    <row r="172" spans="1:13" x14ac:dyDescent="0.25">
      <c r="A172" s="23">
        <v>307</v>
      </c>
      <c r="B172" s="9" t="s">
        <v>67</v>
      </c>
      <c r="C172" s="8">
        <v>3</v>
      </c>
      <c r="D172" s="13">
        <v>2448557.5690000001</v>
      </c>
      <c r="E172" s="13">
        <v>328558.73</v>
      </c>
      <c r="F172" s="14">
        <v>830.58699999999999</v>
      </c>
      <c r="G172" s="11"/>
      <c r="H172" s="15">
        <v>830.78800000000001</v>
      </c>
      <c r="I172" s="14">
        <f t="shared" si="4"/>
        <v>-0.20100000000002183</v>
      </c>
      <c r="J172" s="15"/>
      <c r="K172" s="15">
        <v>830.8</v>
      </c>
      <c r="L172" s="14">
        <f t="shared" si="5"/>
        <v>-0.21299999999996544</v>
      </c>
      <c r="M172" s="24"/>
    </row>
    <row r="173" spans="1:13" x14ac:dyDescent="0.25">
      <c r="A173" s="23">
        <v>308</v>
      </c>
      <c r="B173" s="9" t="s">
        <v>67</v>
      </c>
      <c r="C173" s="8">
        <v>3</v>
      </c>
      <c r="D173" s="13">
        <v>2486313.7889999999</v>
      </c>
      <c r="E173" s="13">
        <v>313440.79100000003</v>
      </c>
      <c r="F173" s="14">
        <v>822.51300000000003</v>
      </c>
      <c r="G173" s="11"/>
      <c r="H173" s="15">
        <v>822.72299999999996</v>
      </c>
      <c r="I173" s="14">
        <f t="shared" si="4"/>
        <v>-0.20999999999992269</v>
      </c>
      <c r="J173" s="15"/>
      <c r="K173" s="15">
        <v>822.71500000000003</v>
      </c>
      <c r="L173" s="14">
        <f t="shared" si="5"/>
        <v>-0.20199999999999818</v>
      </c>
      <c r="M173" s="24"/>
    </row>
    <row r="174" spans="1:13" x14ac:dyDescent="0.25">
      <c r="A174" s="23">
        <v>309</v>
      </c>
      <c r="B174" s="9" t="s">
        <v>63</v>
      </c>
      <c r="C174" s="8">
        <v>5</v>
      </c>
      <c r="D174" s="13">
        <v>2467778.13</v>
      </c>
      <c r="E174" s="13">
        <v>343526.88299999997</v>
      </c>
      <c r="F174" s="14">
        <v>835.91399999999999</v>
      </c>
      <c r="G174" s="11"/>
      <c r="H174" s="15">
        <v>836.20299999999997</v>
      </c>
      <c r="I174" s="14">
        <f t="shared" si="4"/>
        <v>-0.28899999999998727</v>
      </c>
      <c r="J174" s="15"/>
      <c r="K174" s="15">
        <v>836.22699999999998</v>
      </c>
      <c r="L174" s="14">
        <f t="shared" si="5"/>
        <v>-0.31299999999998818</v>
      </c>
      <c r="M174" s="24"/>
    </row>
    <row r="175" spans="1:13" x14ac:dyDescent="0.25">
      <c r="A175" s="23">
        <v>310</v>
      </c>
      <c r="B175" s="9" t="s">
        <v>64</v>
      </c>
      <c r="C175" s="8">
        <v>3</v>
      </c>
      <c r="D175" s="13">
        <v>2471326.0380000002</v>
      </c>
      <c r="E175" s="13">
        <v>360417.29200000002</v>
      </c>
      <c r="F175" s="14">
        <v>908.58699999999999</v>
      </c>
      <c r="G175" s="11"/>
      <c r="H175" s="15">
        <v>908.93399999999997</v>
      </c>
      <c r="I175" s="14">
        <f t="shared" si="4"/>
        <v>-0.34699999999997999</v>
      </c>
      <c r="J175" s="15"/>
      <c r="K175" s="15">
        <v>908.93399999999997</v>
      </c>
      <c r="L175" s="14">
        <f t="shared" si="5"/>
        <v>-0.34699999999997999</v>
      </c>
      <c r="M175" s="24"/>
    </row>
    <row r="176" spans="1:13" x14ac:dyDescent="0.25">
      <c r="A176" s="23">
        <v>311</v>
      </c>
      <c r="B176" s="9" t="s">
        <v>63</v>
      </c>
      <c r="C176" s="8">
        <v>5</v>
      </c>
      <c r="D176" s="13">
        <v>2472554.415</v>
      </c>
      <c r="E176" s="13">
        <v>392879.01500000001</v>
      </c>
      <c r="F176" s="14">
        <v>829.71900000000005</v>
      </c>
      <c r="G176" s="11"/>
      <c r="H176" s="15">
        <v>830.00300000000004</v>
      </c>
      <c r="I176" s="14">
        <f t="shared" si="4"/>
        <v>-0.28399999999999181</v>
      </c>
      <c r="J176" s="15"/>
      <c r="K176" s="15">
        <v>830.00400000000002</v>
      </c>
      <c r="L176" s="14">
        <f t="shared" si="5"/>
        <v>-0.28499999999996817</v>
      </c>
      <c r="M176" s="24"/>
    </row>
    <row r="177" spans="1:13" x14ac:dyDescent="0.25">
      <c r="A177" s="23">
        <v>312</v>
      </c>
      <c r="B177" s="9" t="s">
        <v>63</v>
      </c>
      <c r="C177" s="8">
        <v>5</v>
      </c>
      <c r="D177" s="13">
        <v>2454600.7760000001</v>
      </c>
      <c r="E177" s="13">
        <v>427250.473</v>
      </c>
      <c r="F177" s="14">
        <v>932.49099999999999</v>
      </c>
      <c r="G177" s="11"/>
      <c r="H177" s="15">
        <v>932.38300000000004</v>
      </c>
      <c r="I177" s="14">
        <f t="shared" si="4"/>
        <v>0.10799999999994725</v>
      </c>
      <c r="J177" s="15"/>
      <c r="K177" s="15">
        <v>932.39800000000002</v>
      </c>
      <c r="L177" s="14">
        <f t="shared" si="5"/>
        <v>9.2999999999960892E-2</v>
      </c>
      <c r="M177" s="24"/>
    </row>
    <row r="178" spans="1:13" x14ac:dyDescent="0.25">
      <c r="A178" s="23">
        <v>313</v>
      </c>
      <c r="B178" s="9" t="s">
        <v>64</v>
      </c>
      <c r="C178" s="8">
        <v>3</v>
      </c>
      <c r="D178" s="13">
        <v>2438203.4350000001</v>
      </c>
      <c r="E178" s="13">
        <v>411308.30300000001</v>
      </c>
      <c r="F178" s="14">
        <v>891.39</v>
      </c>
      <c r="G178" s="11"/>
      <c r="H178" s="15">
        <v>891.43200000000002</v>
      </c>
      <c r="I178" s="14">
        <f t="shared" si="4"/>
        <v>-4.2000000000030013E-2</v>
      </c>
      <c r="J178" s="15"/>
      <c r="K178" s="15">
        <v>891.42700000000002</v>
      </c>
      <c r="L178" s="14">
        <f t="shared" si="5"/>
        <v>-3.7000000000034561E-2</v>
      </c>
      <c r="M178" s="24"/>
    </row>
    <row r="179" spans="1:13" x14ac:dyDescent="0.25">
      <c r="A179" s="23">
        <v>314</v>
      </c>
      <c r="B179" s="9" t="s">
        <v>67</v>
      </c>
      <c r="C179" s="8">
        <v>3</v>
      </c>
      <c r="D179" s="13">
        <v>2464673.91</v>
      </c>
      <c r="E179" s="13">
        <v>434754.34399999998</v>
      </c>
      <c r="F179" s="14">
        <v>874.928</v>
      </c>
      <c r="G179" s="11"/>
      <c r="H179" s="15">
        <v>875.07100000000003</v>
      </c>
      <c r="I179" s="14">
        <f t="shared" si="4"/>
        <v>-0.1430000000000291</v>
      </c>
      <c r="J179" s="15"/>
      <c r="K179" s="15">
        <v>875.05499999999995</v>
      </c>
      <c r="L179" s="14">
        <f t="shared" si="5"/>
        <v>-0.12699999999995271</v>
      </c>
      <c r="M179" s="24"/>
    </row>
    <row r="180" spans="1:13" x14ac:dyDescent="0.25">
      <c r="A180" s="23">
        <v>315</v>
      </c>
      <c r="B180" s="9" t="s">
        <v>65</v>
      </c>
      <c r="C180" s="8">
        <v>4</v>
      </c>
      <c r="D180" s="13">
        <v>2422739.0320000001</v>
      </c>
      <c r="E180" s="13">
        <v>420214.96399999998</v>
      </c>
      <c r="F180" s="14">
        <v>1011.279</v>
      </c>
      <c r="G180" s="11"/>
      <c r="H180" s="15">
        <v>1011.422</v>
      </c>
      <c r="I180" s="14">
        <f t="shared" si="4"/>
        <v>-0.1430000000000291</v>
      </c>
      <c r="J180" s="15"/>
      <c r="K180" s="15">
        <v>1011.421</v>
      </c>
      <c r="L180" s="14">
        <f t="shared" si="5"/>
        <v>-0.14200000000005275</v>
      </c>
      <c r="M180" s="24"/>
    </row>
    <row r="181" spans="1:13" x14ac:dyDescent="0.25">
      <c r="A181" s="23">
        <v>316</v>
      </c>
      <c r="B181" s="9" t="s">
        <v>68</v>
      </c>
      <c r="C181" s="8">
        <v>5</v>
      </c>
      <c r="D181" s="13">
        <v>2410544.5219999999</v>
      </c>
      <c r="E181" s="13">
        <v>402865.49200000003</v>
      </c>
      <c r="F181" s="14">
        <v>904.45899999999995</v>
      </c>
      <c r="G181" s="11"/>
      <c r="H181" s="15">
        <v>904.30200000000002</v>
      </c>
      <c r="I181" s="14">
        <f t="shared" si="4"/>
        <v>0.15699999999992542</v>
      </c>
      <c r="J181" s="15"/>
      <c r="K181" s="15">
        <v>904.31399999999996</v>
      </c>
      <c r="L181" s="14">
        <f t="shared" si="5"/>
        <v>0.14499999999998181</v>
      </c>
      <c r="M181" s="24"/>
    </row>
    <row r="182" spans="1:13" x14ac:dyDescent="0.25">
      <c r="A182" s="23">
        <v>317</v>
      </c>
      <c r="B182" s="9" t="s">
        <v>65</v>
      </c>
      <c r="C182" s="8">
        <v>4</v>
      </c>
      <c r="D182" s="13">
        <v>2425951.0189999999</v>
      </c>
      <c r="E182" s="13">
        <v>403277.25199999998</v>
      </c>
      <c r="F182" s="14">
        <v>854.94399999999996</v>
      </c>
      <c r="G182" s="11"/>
      <c r="H182" s="15">
        <v>855.26900000000001</v>
      </c>
      <c r="I182" s="14">
        <f t="shared" si="4"/>
        <v>-0.32500000000004547</v>
      </c>
      <c r="J182" s="15"/>
      <c r="K182" s="15">
        <v>855.26900000000001</v>
      </c>
      <c r="L182" s="14">
        <f t="shared" si="5"/>
        <v>-0.32500000000004547</v>
      </c>
      <c r="M182" s="24"/>
    </row>
    <row r="183" spans="1:13" x14ac:dyDescent="0.25">
      <c r="A183" s="23">
        <v>318</v>
      </c>
      <c r="B183" s="9" t="s">
        <v>69</v>
      </c>
      <c r="C183" s="8">
        <v>4</v>
      </c>
      <c r="D183" s="13">
        <v>2424569.8139999998</v>
      </c>
      <c r="E183" s="13">
        <v>383012.69099999999</v>
      </c>
      <c r="F183" s="14">
        <v>985.70500000000004</v>
      </c>
      <c r="G183" s="11"/>
      <c r="H183" s="15">
        <v>985.66200000000003</v>
      </c>
      <c r="I183" s="14">
        <f t="shared" si="4"/>
        <v>4.3000000000006366E-2</v>
      </c>
      <c r="J183" s="15"/>
      <c r="K183" s="15">
        <v>985.68299999999999</v>
      </c>
      <c r="L183" s="14">
        <f t="shared" si="5"/>
        <v>2.2000000000048203E-2</v>
      </c>
      <c r="M183" s="24"/>
    </row>
    <row r="184" spans="1:13" x14ac:dyDescent="0.25">
      <c r="A184" s="23">
        <v>319</v>
      </c>
      <c r="B184" s="9" t="s">
        <v>63</v>
      </c>
      <c r="C184" s="8">
        <v>5</v>
      </c>
      <c r="D184" s="13">
        <v>2390622.4509999999</v>
      </c>
      <c r="E184" s="13">
        <v>410342.81400000001</v>
      </c>
      <c r="F184" s="14">
        <v>906.803</v>
      </c>
      <c r="G184" s="11"/>
      <c r="H184" s="15">
        <v>906.87099999999998</v>
      </c>
      <c r="I184" s="14">
        <f t="shared" si="4"/>
        <v>-6.7999999999983629E-2</v>
      </c>
      <c r="J184" s="15"/>
      <c r="K184" s="15">
        <v>906.87199999999996</v>
      </c>
      <c r="L184" s="14">
        <f t="shared" si="5"/>
        <v>-6.8999999999959982E-2</v>
      </c>
      <c r="M184" s="24"/>
    </row>
    <row r="185" spans="1:13" x14ac:dyDescent="0.25">
      <c r="A185" s="23">
        <v>320</v>
      </c>
      <c r="B185" s="9" t="s">
        <v>70</v>
      </c>
      <c r="C185" s="8">
        <v>7</v>
      </c>
      <c r="D185" s="13">
        <v>2366636.0490000001</v>
      </c>
      <c r="E185" s="13">
        <v>423359.51400000002</v>
      </c>
      <c r="F185" s="14">
        <v>879.57799999999997</v>
      </c>
      <c r="G185" s="11"/>
      <c r="H185" s="15">
        <v>880.01800000000003</v>
      </c>
      <c r="I185" s="14">
        <f t="shared" si="4"/>
        <v>-0.44000000000005457</v>
      </c>
      <c r="J185" s="15"/>
      <c r="K185" s="15">
        <v>880.03099999999995</v>
      </c>
      <c r="L185" s="14">
        <f t="shared" si="5"/>
        <v>-0.45299999999997453</v>
      </c>
      <c r="M185" s="24"/>
    </row>
    <row r="186" spans="1:13" x14ac:dyDescent="0.25">
      <c r="A186" s="23">
        <v>321</v>
      </c>
      <c r="B186" s="9" t="s">
        <v>67</v>
      </c>
      <c r="C186" s="8">
        <v>3</v>
      </c>
      <c r="D186" s="13">
        <v>2380037.3280000002</v>
      </c>
      <c r="E186" s="13">
        <v>390905.946</v>
      </c>
      <c r="F186" s="14">
        <v>887.31</v>
      </c>
      <c r="G186" s="11"/>
      <c r="H186" s="15">
        <v>887.21699999999998</v>
      </c>
      <c r="I186" s="14">
        <f t="shared" si="4"/>
        <v>9.2999999999960892E-2</v>
      </c>
      <c r="J186" s="15"/>
      <c r="K186" s="15">
        <v>887.22500000000002</v>
      </c>
      <c r="L186" s="14">
        <f t="shared" si="5"/>
        <v>8.4999999999922693E-2</v>
      </c>
      <c r="M186" s="24"/>
    </row>
    <row r="187" spans="1:13" x14ac:dyDescent="0.25">
      <c r="A187" s="23">
        <v>322</v>
      </c>
      <c r="B187" s="9" t="s">
        <v>64</v>
      </c>
      <c r="C187" s="8">
        <v>3</v>
      </c>
      <c r="D187" s="13">
        <v>2395076.6579999998</v>
      </c>
      <c r="E187" s="13">
        <v>448843.848</v>
      </c>
      <c r="F187" s="14">
        <v>975.98500000000001</v>
      </c>
      <c r="G187" s="11"/>
      <c r="H187" s="15">
        <v>976.11500000000001</v>
      </c>
      <c r="I187" s="14">
        <f t="shared" si="4"/>
        <v>-0.12999999999999545</v>
      </c>
      <c r="J187" s="15"/>
      <c r="K187" s="15">
        <v>976.10199999999998</v>
      </c>
      <c r="L187" s="14">
        <f t="shared" si="5"/>
        <v>-0.1169999999999618</v>
      </c>
      <c r="M187" s="24"/>
    </row>
    <row r="188" spans="1:13" x14ac:dyDescent="0.25">
      <c r="A188" s="23">
        <v>323</v>
      </c>
      <c r="B188" s="9" t="s">
        <v>63</v>
      </c>
      <c r="C188" s="8">
        <v>5</v>
      </c>
      <c r="D188" s="13">
        <v>2417315.4339999999</v>
      </c>
      <c r="E188" s="13">
        <v>450448.74300000002</v>
      </c>
      <c r="F188" s="14">
        <v>964.89800000000002</v>
      </c>
      <c r="G188" s="11"/>
      <c r="H188" s="15">
        <v>964.89800000000002</v>
      </c>
      <c r="I188" s="14">
        <f t="shared" si="4"/>
        <v>0</v>
      </c>
      <c r="J188" s="15"/>
      <c r="K188" s="15">
        <v>964.89800000000002</v>
      </c>
      <c r="L188" s="14">
        <f t="shared" si="5"/>
        <v>0</v>
      </c>
      <c r="M188" s="24"/>
    </row>
    <row r="189" spans="1:13" x14ac:dyDescent="0.25">
      <c r="A189" s="23">
        <v>324</v>
      </c>
      <c r="B189" s="9" t="s">
        <v>63</v>
      </c>
      <c r="C189" s="8">
        <v>5</v>
      </c>
      <c r="D189" s="13">
        <v>2418670.2910000002</v>
      </c>
      <c r="E189" s="13">
        <v>484843.05300000001</v>
      </c>
      <c r="F189" s="14">
        <v>1150.3920000000001</v>
      </c>
      <c r="G189" s="11"/>
      <c r="H189" s="15">
        <v>1150.414</v>
      </c>
      <c r="I189" s="14">
        <f t="shared" si="4"/>
        <v>-2.1999999999934516E-2</v>
      </c>
      <c r="J189" s="15"/>
      <c r="K189" s="15">
        <v>1150.384</v>
      </c>
      <c r="L189" s="14">
        <f t="shared" si="5"/>
        <v>8.0000000000381988E-3</v>
      </c>
      <c r="M189" s="24"/>
    </row>
    <row r="190" spans="1:13" x14ac:dyDescent="0.25">
      <c r="A190" s="23">
        <v>325</v>
      </c>
      <c r="B190" s="9" t="s">
        <v>71</v>
      </c>
      <c r="C190" s="8">
        <v>7</v>
      </c>
      <c r="D190" s="13">
        <v>2407252.767</v>
      </c>
      <c r="E190" s="13">
        <v>492317.859</v>
      </c>
      <c r="F190" s="14">
        <v>1016.622</v>
      </c>
      <c r="G190" s="11"/>
      <c r="H190" s="15">
        <v>1017.583</v>
      </c>
      <c r="I190" s="14">
        <f t="shared" si="4"/>
        <v>-0.96100000000001273</v>
      </c>
      <c r="J190" s="15"/>
      <c r="K190" s="15">
        <v>1017.601</v>
      </c>
      <c r="L190" s="14">
        <f t="shared" si="5"/>
        <v>-0.97900000000004184</v>
      </c>
      <c r="M190" s="24"/>
    </row>
    <row r="191" spans="1:13" x14ac:dyDescent="0.25">
      <c r="A191" s="23">
        <v>326</v>
      </c>
      <c r="B191" s="9" t="s">
        <v>66</v>
      </c>
      <c r="C191" s="8">
        <v>5</v>
      </c>
      <c r="D191" s="13">
        <v>2467717.6519999998</v>
      </c>
      <c r="E191" s="13">
        <v>493178.86200000002</v>
      </c>
      <c r="F191" s="14">
        <v>836.5</v>
      </c>
      <c r="G191" s="11"/>
      <c r="H191" s="15">
        <v>836.71500000000003</v>
      </c>
      <c r="I191" s="14">
        <f t="shared" si="4"/>
        <v>-0.21500000000003183</v>
      </c>
      <c r="J191" s="15"/>
      <c r="K191" s="15">
        <v>836.72</v>
      </c>
      <c r="L191" s="14">
        <f t="shared" si="5"/>
        <v>-0.22000000000002728</v>
      </c>
      <c r="M191" s="24"/>
    </row>
    <row r="192" spans="1:13" x14ac:dyDescent="0.25">
      <c r="A192" s="23">
        <v>327</v>
      </c>
      <c r="B192" s="9" t="s">
        <v>67</v>
      </c>
      <c r="C192" s="8">
        <v>3</v>
      </c>
      <c r="D192" s="13">
        <v>2446716.9369999999</v>
      </c>
      <c r="E192" s="13">
        <v>499639.98499999999</v>
      </c>
      <c r="F192" s="14">
        <v>997.09500000000003</v>
      </c>
      <c r="G192" s="11"/>
      <c r="H192" s="15">
        <v>997.57899999999995</v>
      </c>
      <c r="I192" s="14">
        <f t="shared" si="4"/>
        <v>-0.4839999999999236</v>
      </c>
      <c r="J192" s="15"/>
      <c r="K192" s="15">
        <v>997.55700000000002</v>
      </c>
      <c r="L192" s="14">
        <f t="shared" si="5"/>
        <v>-0.46199999999998909</v>
      </c>
      <c r="M192" s="24"/>
    </row>
    <row r="193" spans="1:13" x14ac:dyDescent="0.25">
      <c r="A193" s="23">
        <v>328</v>
      </c>
      <c r="B193" s="9" t="s">
        <v>65</v>
      </c>
      <c r="C193" s="8">
        <v>4</v>
      </c>
      <c r="D193" s="13">
        <v>2476182.5970000001</v>
      </c>
      <c r="E193" s="13">
        <v>466838.54700000002</v>
      </c>
      <c r="F193" s="14">
        <v>858.71900000000005</v>
      </c>
      <c r="G193" s="11"/>
      <c r="H193" s="15">
        <v>858.83100000000002</v>
      </c>
      <c r="I193" s="14">
        <f t="shared" si="4"/>
        <v>-0.11199999999996635</v>
      </c>
      <c r="J193" s="15"/>
      <c r="K193" s="15">
        <v>858.82899999999995</v>
      </c>
      <c r="L193" s="14">
        <f t="shared" si="5"/>
        <v>-0.10999999999989996</v>
      </c>
      <c r="M193" s="24"/>
    </row>
    <row r="194" spans="1:13" x14ac:dyDescent="0.25">
      <c r="A194" s="23">
        <v>329</v>
      </c>
      <c r="B194" s="9" t="s">
        <v>72</v>
      </c>
      <c r="C194" s="8">
        <v>5</v>
      </c>
      <c r="D194" s="13">
        <v>2459916.875</v>
      </c>
      <c r="E194" s="13">
        <v>455296.31</v>
      </c>
      <c r="F194" s="14">
        <v>898.57500000000005</v>
      </c>
      <c r="G194" s="11"/>
      <c r="H194" s="15">
        <v>898.48099999999999</v>
      </c>
      <c r="I194" s="14">
        <f t="shared" si="4"/>
        <v>9.4000000000050932E-2</v>
      </c>
      <c r="J194" s="15"/>
      <c r="K194" s="15">
        <v>898.49099999999999</v>
      </c>
      <c r="L194" s="14">
        <f t="shared" si="5"/>
        <v>8.4000000000060027E-2</v>
      </c>
      <c r="M194" s="24"/>
    </row>
    <row r="195" spans="1:13" x14ac:dyDescent="0.25">
      <c r="A195" s="23">
        <v>330</v>
      </c>
      <c r="B195" s="9" t="s">
        <v>63</v>
      </c>
      <c r="C195" s="8">
        <v>5</v>
      </c>
      <c r="D195" s="13">
        <v>2478759.9879999999</v>
      </c>
      <c r="E195" s="13">
        <v>525250.90899999999</v>
      </c>
      <c r="F195" s="14">
        <v>851.98699999999997</v>
      </c>
      <c r="G195" s="11"/>
      <c r="H195" s="15">
        <v>852.02300000000002</v>
      </c>
      <c r="I195" s="14">
        <f t="shared" si="4"/>
        <v>-3.6000000000058208E-2</v>
      </c>
      <c r="J195" s="15"/>
      <c r="K195" s="15">
        <v>852.03700000000003</v>
      </c>
      <c r="L195" s="14">
        <f t="shared" si="5"/>
        <v>-5.0000000000068212E-2</v>
      </c>
      <c r="M195" s="24"/>
    </row>
    <row r="196" spans="1:13" x14ac:dyDescent="0.25">
      <c r="A196" s="23">
        <v>331</v>
      </c>
      <c r="B196" s="9" t="s">
        <v>73</v>
      </c>
      <c r="C196" s="8">
        <v>3</v>
      </c>
      <c r="D196" s="13">
        <v>2445649.1129999999</v>
      </c>
      <c r="E196" s="13">
        <v>509354.755</v>
      </c>
      <c r="F196" s="14">
        <v>1033.153</v>
      </c>
      <c r="G196" s="11"/>
      <c r="H196" s="15">
        <v>1033.402</v>
      </c>
      <c r="I196" s="14">
        <f t="shared" ref="I196:I236" si="6">F196-H196</f>
        <v>-0.24900000000002365</v>
      </c>
      <c r="J196" s="15"/>
      <c r="K196" s="15">
        <v>1033.403</v>
      </c>
      <c r="L196" s="14">
        <f t="shared" ref="L196:L236" si="7">F196-K196</f>
        <v>-0.25</v>
      </c>
      <c r="M196" s="24"/>
    </row>
    <row r="197" spans="1:13" x14ac:dyDescent="0.25">
      <c r="A197" s="23">
        <v>332</v>
      </c>
      <c r="B197" s="9" t="s">
        <v>64</v>
      </c>
      <c r="C197" s="8">
        <v>3</v>
      </c>
      <c r="D197" s="13">
        <v>2419672.8790000002</v>
      </c>
      <c r="E197" s="13">
        <v>524177.87199999997</v>
      </c>
      <c r="F197" s="14">
        <v>1137.6410000000001</v>
      </c>
      <c r="G197" s="11"/>
      <c r="H197" s="15">
        <v>1137.953</v>
      </c>
      <c r="I197" s="14">
        <f t="shared" si="6"/>
        <v>-0.31199999999989814</v>
      </c>
      <c r="J197" s="15"/>
      <c r="K197" s="15">
        <v>1137.951</v>
      </c>
      <c r="L197" s="14">
        <f t="shared" si="7"/>
        <v>-0.30999999999994543</v>
      </c>
      <c r="M197" s="24"/>
    </row>
    <row r="198" spans="1:13" x14ac:dyDescent="0.25">
      <c r="A198" s="23">
        <v>333</v>
      </c>
      <c r="B198" s="9" t="s">
        <v>65</v>
      </c>
      <c r="C198" s="8">
        <v>4</v>
      </c>
      <c r="D198" s="13">
        <v>2404277.9900000002</v>
      </c>
      <c r="E198" s="13">
        <v>529959.31000000006</v>
      </c>
      <c r="F198" s="14">
        <v>942.755</v>
      </c>
      <c r="G198" s="11"/>
      <c r="H198" s="15">
        <v>943.73500000000001</v>
      </c>
      <c r="I198" s="14">
        <f t="shared" si="6"/>
        <v>-0.98000000000001819</v>
      </c>
      <c r="J198" s="15"/>
      <c r="K198" s="15">
        <v>943.74</v>
      </c>
      <c r="L198" s="14">
        <f t="shared" si="7"/>
        <v>-0.98500000000001364</v>
      </c>
      <c r="M198" s="24"/>
    </row>
    <row r="199" spans="1:13" x14ac:dyDescent="0.25">
      <c r="A199" s="23">
        <v>334</v>
      </c>
      <c r="B199" s="9" t="s">
        <v>74</v>
      </c>
      <c r="C199" s="8">
        <v>3</v>
      </c>
      <c r="D199" s="13">
        <v>2450993.5819999999</v>
      </c>
      <c r="E199" s="13">
        <v>546319.30099999998</v>
      </c>
      <c r="F199" s="14">
        <v>995.04899999999998</v>
      </c>
      <c r="G199" s="11"/>
      <c r="H199" s="15">
        <v>995.16300000000001</v>
      </c>
      <c r="I199" s="14">
        <f t="shared" si="6"/>
        <v>-0.11400000000003274</v>
      </c>
      <c r="J199" s="15"/>
      <c r="K199" s="15">
        <v>995.17600000000004</v>
      </c>
      <c r="L199" s="14">
        <f t="shared" si="7"/>
        <v>-0.12700000000006639</v>
      </c>
      <c r="M199" s="24"/>
    </row>
    <row r="200" spans="1:13" x14ac:dyDescent="0.25">
      <c r="A200" s="23">
        <v>335</v>
      </c>
      <c r="B200" s="9" t="s">
        <v>65</v>
      </c>
      <c r="C200" s="8">
        <v>4</v>
      </c>
      <c r="D200" s="13">
        <v>2486054.2820000001</v>
      </c>
      <c r="E200" s="13">
        <v>562722.54399999999</v>
      </c>
      <c r="F200" s="14">
        <v>805.66099999999994</v>
      </c>
      <c r="G200" s="11"/>
      <c r="H200" s="15">
        <v>806.149</v>
      </c>
      <c r="I200" s="14">
        <f t="shared" si="6"/>
        <v>-0.48800000000005639</v>
      </c>
      <c r="J200" s="15"/>
      <c r="K200" s="15">
        <v>806.15499999999997</v>
      </c>
      <c r="L200" s="14">
        <f t="shared" si="7"/>
        <v>-0.49400000000002819</v>
      </c>
      <c r="M200" s="24"/>
    </row>
    <row r="201" spans="1:13" x14ac:dyDescent="0.25">
      <c r="A201" s="23">
        <v>336</v>
      </c>
      <c r="B201" s="9" t="s">
        <v>63</v>
      </c>
      <c r="C201" s="8">
        <v>5</v>
      </c>
      <c r="D201" s="13">
        <v>2400521.4559999998</v>
      </c>
      <c r="E201" s="13">
        <v>548439.08600000001</v>
      </c>
      <c r="F201" s="14">
        <v>935.69</v>
      </c>
      <c r="G201" s="11"/>
      <c r="H201" s="15">
        <v>936.22400000000005</v>
      </c>
      <c r="I201" s="14">
        <f t="shared" si="6"/>
        <v>-0.53399999999999181</v>
      </c>
      <c r="J201" s="15"/>
      <c r="K201" s="15">
        <v>936.21500000000003</v>
      </c>
      <c r="L201" s="14">
        <f t="shared" si="7"/>
        <v>-0.52499999999997726</v>
      </c>
      <c r="M201" s="24"/>
    </row>
    <row r="202" spans="1:13" x14ac:dyDescent="0.25">
      <c r="A202" s="23">
        <v>337</v>
      </c>
      <c r="B202" s="9" t="s">
        <v>67</v>
      </c>
      <c r="C202" s="8">
        <v>3</v>
      </c>
      <c r="D202" s="13">
        <v>2418858.4849999999</v>
      </c>
      <c r="E202" s="13">
        <v>541820.66</v>
      </c>
      <c r="F202" s="14">
        <v>1055.9580000000001</v>
      </c>
      <c r="G202" s="11"/>
      <c r="H202" s="15">
        <v>1056.319</v>
      </c>
      <c r="I202" s="14">
        <f t="shared" si="6"/>
        <v>-0.36099999999987631</v>
      </c>
      <c r="J202" s="15"/>
      <c r="K202" s="15">
        <v>1056.318</v>
      </c>
      <c r="L202" s="14">
        <f t="shared" si="7"/>
        <v>-0.35999999999989996</v>
      </c>
      <c r="M202" s="24"/>
    </row>
    <row r="203" spans="1:13" x14ac:dyDescent="0.25">
      <c r="A203" s="23">
        <v>400</v>
      </c>
      <c r="B203" s="9" t="s">
        <v>6</v>
      </c>
      <c r="C203" s="8">
        <v>1</v>
      </c>
      <c r="D203" s="13">
        <v>2486052.5950000002</v>
      </c>
      <c r="E203" s="13">
        <v>318758.80300000001</v>
      </c>
      <c r="F203" s="14">
        <v>808.33199999999999</v>
      </c>
      <c r="G203" s="11"/>
      <c r="H203" s="15">
        <v>808.28700000000003</v>
      </c>
      <c r="I203" s="14">
        <f t="shared" si="6"/>
        <v>4.4999999999959073E-2</v>
      </c>
      <c r="J203" s="15"/>
      <c r="K203" s="15">
        <v>808.25900000000001</v>
      </c>
      <c r="L203" s="14">
        <f t="shared" si="7"/>
        <v>7.2999999999979082E-2</v>
      </c>
      <c r="M203" s="24"/>
    </row>
    <row r="204" spans="1:13" x14ac:dyDescent="0.25">
      <c r="A204" s="23">
        <v>401</v>
      </c>
      <c r="B204" s="9" t="s">
        <v>6</v>
      </c>
      <c r="C204" s="8">
        <v>1</v>
      </c>
      <c r="D204" s="13">
        <v>2461557.287</v>
      </c>
      <c r="E204" s="13">
        <v>347023.41100000002</v>
      </c>
      <c r="F204" s="14">
        <v>875.678</v>
      </c>
      <c r="G204" s="11"/>
      <c r="H204" s="15">
        <v>875.70500000000004</v>
      </c>
      <c r="I204" s="14">
        <f t="shared" si="6"/>
        <v>-2.7000000000043656E-2</v>
      </c>
      <c r="J204" s="15"/>
      <c r="K204" s="15">
        <v>875.70600000000002</v>
      </c>
      <c r="L204" s="14">
        <f t="shared" si="7"/>
        <v>-2.8000000000020009E-2</v>
      </c>
      <c r="M204" s="24"/>
    </row>
    <row r="205" spans="1:13" x14ac:dyDescent="0.25">
      <c r="A205" s="23">
        <v>402</v>
      </c>
      <c r="B205" s="9" t="s">
        <v>75</v>
      </c>
      <c r="C205" s="8">
        <v>1</v>
      </c>
      <c r="D205" s="13">
        <v>2485316.6860000002</v>
      </c>
      <c r="E205" s="13">
        <v>379057.62599999999</v>
      </c>
      <c r="F205" s="14">
        <v>731.22199999999998</v>
      </c>
      <c r="G205" s="11"/>
      <c r="H205" s="15">
        <v>731.05799999999999</v>
      </c>
      <c r="I205" s="14">
        <f t="shared" si="6"/>
        <v>0.16399999999998727</v>
      </c>
      <c r="J205" s="15"/>
      <c r="K205" s="15">
        <v>731.06100000000004</v>
      </c>
      <c r="L205" s="14">
        <f t="shared" si="7"/>
        <v>0.16099999999994452</v>
      </c>
      <c r="M205" s="24"/>
    </row>
    <row r="206" spans="1:13" x14ac:dyDescent="0.25">
      <c r="A206" s="23">
        <v>403</v>
      </c>
      <c r="B206" s="9" t="s">
        <v>40</v>
      </c>
      <c r="C206" s="8">
        <v>1</v>
      </c>
      <c r="D206" s="13">
        <v>2485018.0269999998</v>
      </c>
      <c r="E206" s="13">
        <v>440513.054</v>
      </c>
      <c r="F206" s="14">
        <v>766.02499999999998</v>
      </c>
      <c r="G206" s="11"/>
      <c r="H206" s="15">
        <v>765.83699999999999</v>
      </c>
      <c r="I206" s="14">
        <f t="shared" si="6"/>
        <v>0.18799999999998818</v>
      </c>
      <c r="J206" s="15"/>
      <c r="K206" s="15">
        <v>765.85500000000002</v>
      </c>
      <c r="L206" s="14">
        <f t="shared" si="7"/>
        <v>0.16999999999995907</v>
      </c>
      <c r="M206" s="24"/>
    </row>
    <row r="207" spans="1:13" x14ac:dyDescent="0.25">
      <c r="A207" s="23">
        <v>404</v>
      </c>
      <c r="B207" s="9" t="s">
        <v>53</v>
      </c>
      <c r="C207" s="8">
        <v>1</v>
      </c>
      <c r="D207" s="13">
        <v>2421782.5070000002</v>
      </c>
      <c r="E207" s="13">
        <v>439493.40299999999</v>
      </c>
      <c r="F207" s="14">
        <v>1070.7650000000001</v>
      </c>
      <c r="G207" s="11"/>
      <c r="H207" s="15">
        <v>1070.5630000000001</v>
      </c>
      <c r="I207" s="14">
        <f t="shared" si="6"/>
        <v>0.20199999999999818</v>
      </c>
      <c r="J207" s="15"/>
      <c r="K207" s="15">
        <v>1070.58</v>
      </c>
      <c r="L207" s="14">
        <f t="shared" si="7"/>
        <v>0.1850000000001728</v>
      </c>
      <c r="M207" s="24"/>
    </row>
    <row r="208" spans="1:13" x14ac:dyDescent="0.25">
      <c r="A208" s="23">
        <v>405</v>
      </c>
      <c r="B208" s="9" t="s">
        <v>37</v>
      </c>
      <c r="C208" s="8">
        <v>1</v>
      </c>
      <c r="D208" s="13">
        <v>2366441.7400000002</v>
      </c>
      <c r="E208" s="13">
        <v>439347.65700000001</v>
      </c>
      <c r="F208" s="14">
        <v>893.71199999999999</v>
      </c>
      <c r="G208" s="11"/>
      <c r="H208" s="15">
        <v>893.73199999999997</v>
      </c>
      <c r="I208" s="14">
        <f t="shared" si="6"/>
        <v>-1.999999999998181E-2</v>
      </c>
      <c r="J208" s="15"/>
      <c r="K208" s="15">
        <v>893.74900000000002</v>
      </c>
      <c r="L208" s="14">
        <f t="shared" si="7"/>
        <v>-3.7000000000034561E-2</v>
      </c>
      <c r="M208" s="24"/>
    </row>
    <row r="209" spans="1:13" x14ac:dyDescent="0.25">
      <c r="A209" s="23">
        <v>406</v>
      </c>
      <c r="B209" s="9" t="s">
        <v>6</v>
      </c>
      <c r="C209" s="8">
        <v>1</v>
      </c>
      <c r="D209" s="13">
        <v>2375943.807</v>
      </c>
      <c r="E209" s="13">
        <v>391893.63699999999</v>
      </c>
      <c r="F209" s="14">
        <v>878.98299999999995</v>
      </c>
      <c r="G209" s="11"/>
      <c r="H209" s="15">
        <v>878.89800000000002</v>
      </c>
      <c r="I209" s="14">
        <f t="shared" si="6"/>
        <v>8.4999999999922693E-2</v>
      </c>
      <c r="J209" s="15"/>
      <c r="K209" s="15">
        <v>878.90099999999995</v>
      </c>
      <c r="L209" s="14">
        <f t="shared" si="7"/>
        <v>8.1999999999993634E-2</v>
      </c>
      <c r="M209" s="24"/>
    </row>
    <row r="210" spans="1:13" x14ac:dyDescent="0.25">
      <c r="A210" s="23">
        <v>407</v>
      </c>
      <c r="B210" s="9" t="s">
        <v>76</v>
      </c>
      <c r="C210" s="8">
        <v>1</v>
      </c>
      <c r="D210" s="13">
        <v>2360333.1630000002</v>
      </c>
      <c r="E210" s="13">
        <v>377544.337</v>
      </c>
      <c r="F210" s="14">
        <v>857.42100000000005</v>
      </c>
      <c r="G210" s="11"/>
      <c r="H210" s="15">
        <v>857.29399999999998</v>
      </c>
      <c r="I210" s="14">
        <f t="shared" si="6"/>
        <v>0.12700000000006639</v>
      </c>
      <c r="J210" s="15"/>
      <c r="K210" s="15">
        <v>857.29300000000001</v>
      </c>
      <c r="L210" s="14">
        <f t="shared" si="7"/>
        <v>0.12800000000004275</v>
      </c>
      <c r="M210" s="24"/>
    </row>
    <row r="211" spans="1:13" x14ac:dyDescent="0.25">
      <c r="A211" s="23">
        <v>408</v>
      </c>
      <c r="B211" s="9" t="s">
        <v>77</v>
      </c>
      <c r="C211" s="8">
        <v>1</v>
      </c>
      <c r="D211" s="13">
        <v>2358676.9500000002</v>
      </c>
      <c r="E211" s="13">
        <v>376752.516</v>
      </c>
      <c r="F211" s="14">
        <v>872.64800000000002</v>
      </c>
      <c r="G211" s="11"/>
      <c r="H211" s="15">
        <v>872.76099999999997</v>
      </c>
      <c r="I211" s="14">
        <f t="shared" si="6"/>
        <v>-0.1129999999999427</v>
      </c>
      <c r="J211" s="15"/>
      <c r="K211" s="15">
        <v>872.76099999999997</v>
      </c>
      <c r="L211" s="14">
        <f t="shared" si="7"/>
        <v>-0.1129999999999427</v>
      </c>
      <c r="M211" s="24"/>
    </row>
    <row r="212" spans="1:13" x14ac:dyDescent="0.25">
      <c r="A212" s="23">
        <v>409</v>
      </c>
      <c r="B212" s="9" t="s">
        <v>78</v>
      </c>
      <c r="C212" s="8">
        <v>1</v>
      </c>
      <c r="D212" s="13">
        <v>2373201.9279999998</v>
      </c>
      <c r="E212" s="13">
        <v>503217.20899999997</v>
      </c>
      <c r="F212" s="14">
        <v>1167.932</v>
      </c>
      <c r="G212" s="11"/>
      <c r="H212" s="15"/>
      <c r="I212" s="14"/>
      <c r="J212" s="15"/>
      <c r="K212" s="15"/>
      <c r="L212" s="14"/>
      <c r="M212" s="24" t="s">
        <v>93</v>
      </c>
    </row>
    <row r="213" spans="1:13" x14ac:dyDescent="0.25">
      <c r="A213" s="23">
        <v>410</v>
      </c>
      <c r="B213" s="9" t="s">
        <v>38</v>
      </c>
      <c r="C213" s="8">
        <v>1</v>
      </c>
      <c r="D213" s="13">
        <v>2373171.39</v>
      </c>
      <c r="E213" s="13">
        <v>503235.902</v>
      </c>
      <c r="F213" s="14">
        <v>1169.298</v>
      </c>
      <c r="G213" s="11"/>
      <c r="H213" s="15"/>
      <c r="I213" s="14"/>
      <c r="J213" s="15"/>
      <c r="K213" s="15"/>
      <c r="L213" s="14"/>
      <c r="M213" s="24" t="s">
        <v>93</v>
      </c>
    </row>
    <row r="214" spans="1:13" x14ac:dyDescent="0.25">
      <c r="A214" s="23">
        <v>411</v>
      </c>
      <c r="B214" s="9" t="s">
        <v>79</v>
      </c>
      <c r="C214" s="8">
        <v>1</v>
      </c>
      <c r="D214" s="13">
        <v>2377954.415</v>
      </c>
      <c r="E214" s="13">
        <v>503327.272</v>
      </c>
      <c r="F214" s="14">
        <v>1116.2560000000001</v>
      </c>
      <c r="G214" s="11"/>
      <c r="H214" s="15"/>
      <c r="I214" s="14"/>
      <c r="J214" s="15"/>
      <c r="K214" s="15"/>
      <c r="L214" s="14"/>
      <c r="M214" s="24" t="s">
        <v>93</v>
      </c>
    </row>
    <row r="215" spans="1:13" x14ac:dyDescent="0.25">
      <c r="A215" s="23">
        <v>412</v>
      </c>
      <c r="B215" s="9" t="s">
        <v>20</v>
      </c>
      <c r="C215" s="8">
        <v>1</v>
      </c>
      <c r="D215" s="13">
        <v>2478390.3190000001</v>
      </c>
      <c r="E215" s="13">
        <v>525354.85400000005</v>
      </c>
      <c r="F215" s="14">
        <v>856.62599999999998</v>
      </c>
      <c r="G215" s="11"/>
      <c r="H215" s="15">
        <v>856.851</v>
      </c>
      <c r="I215" s="14">
        <f t="shared" si="6"/>
        <v>-0.22500000000002274</v>
      </c>
      <c r="J215" s="15"/>
      <c r="K215" s="15">
        <v>856.84100000000001</v>
      </c>
      <c r="L215" s="14">
        <f t="shared" si="7"/>
        <v>-0.21500000000003183</v>
      </c>
      <c r="M215" s="24"/>
    </row>
    <row r="216" spans="1:13" x14ac:dyDescent="0.25">
      <c r="A216" s="23">
        <v>413</v>
      </c>
      <c r="B216" s="9" t="s">
        <v>37</v>
      </c>
      <c r="C216" s="8">
        <v>1</v>
      </c>
      <c r="D216" s="13">
        <v>2408825.2059999998</v>
      </c>
      <c r="E216" s="13">
        <v>530072.86899999995</v>
      </c>
      <c r="F216" s="14">
        <v>1060.645</v>
      </c>
      <c r="G216" s="11"/>
      <c r="H216" s="15">
        <v>1060.6179999999999</v>
      </c>
      <c r="I216" s="14">
        <f t="shared" si="6"/>
        <v>2.7000000000043656E-2</v>
      </c>
      <c r="J216" s="15"/>
      <c r="K216" s="15">
        <v>1060.6130000000001</v>
      </c>
      <c r="L216" s="14">
        <f t="shared" si="7"/>
        <v>3.1999999999925421E-2</v>
      </c>
      <c r="M216" s="24"/>
    </row>
    <row r="217" spans="1:13" x14ac:dyDescent="0.25">
      <c r="A217" s="23">
        <v>414</v>
      </c>
      <c r="B217" s="9" t="s">
        <v>1</v>
      </c>
      <c r="C217" s="8">
        <v>1</v>
      </c>
      <c r="D217" s="13">
        <v>2472079.0529999998</v>
      </c>
      <c r="E217" s="13">
        <v>562384.72199999995</v>
      </c>
      <c r="F217" s="14">
        <v>878.85400000000004</v>
      </c>
      <c r="G217" s="11"/>
      <c r="H217" s="15">
        <v>878.84900000000005</v>
      </c>
      <c r="I217" s="14">
        <f t="shared" si="6"/>
        <v>4.9999999999954525E-3</v>
      </c>
      <c r="J217" s="15"/>
      <c r="K217" s="15">
        <v>878.83799999999997</v>
      </c>
      <c r="L217" s="14">
        <f t="shared" si="7"/>
        <v>1.6000000000076398E-2</v>
      </c>
      <c r="M217" s="24"/>
    </row>
    <row r="218" spans="1:13" x14ac:dyDescent="0.25">
      <c r="A218" s="23">
        <v>415</v>
      </c>
      <c r="B218" s="9" t="s">
        <v>80</v>
      </c>
      <c r="C218" s="8">
        <v>1</v>
      </c>
      <c r="D218" s="13">
        <v>2456074.6919999998</v>
      </c>
      <c r="E218" s="13">
        <v>567738.31299999997</v>
      </c>
      <c r="F218" s="14">
        <v>1036.788</v>
      </c>
      <c r="G218" s="11"/>
      <c r="H218" s="15">
        <v>1036.643</v>
      </c>
      <c r="I218" s="14">
        <f t="shared" si="6"/>
        <v>0.14499999999998181</v>
      </c>
      <c r="J218" s="15"/>
      <c r="K218" s="15">
        <v>1036.6590000000001</v>
      </c>
      <c r="L218" s="14">
        <f t="shared" si="7"/>
        <v>0.12899999999990541</v>
      </c>
      <c r="M218" s="24"/>
    </row>
    <row r="219" spans="1:13" x14ac:dyDescent="0.25">
      <c r="A219" s="23">
        <v>416</v>
      </c>
      <c r="B219" s="9" t="s">
        <v>6</v>
      </c>
      <c r="C219" s="8">
        <v>1</v>
      </c>
      <c r="D219" s="13">
        <v>2392641.9279999998</v>
      </c>
      <c r="E219" s="13">
        <v>565140.897</v>
      </c>
      <c r="F219" s="14">
        <v>969.21600000000001</v>
      </c>
      <c r="G219" s="11"/>
      <c r="H219" s="15">
        <v>969.18799999999999</v>
      </c>
      <c r="I219" s="14">
        <f t="shared" si="6"/>
        <v>2.8000000000020009E-2</v>
      </c>
      <c r="J219" s="15"/>
      <c r="K219" s="15">
        <v>969.17700000000002</v>
      </c>
      <c r="L219" s="14">
        <f t="shared" si="7"/>
        <v>3.8999999999987267E-2</v>
      </c>
      <c r="M219" s="24"/>
    </row>
    <row r="220" spans="1:13" x14ac:dyDescent="0.25">
      <c r="A220" s="23">
        <v>417</v>
      </c>
      <c r="B220" s="9" t="s">
        <v>6</v>
      </c>
      <c r="C220" s="8">
        <v>1</v>
      </c>
      <c r="D220" s="13">
        <v>2403342.409</v>
      </c>
      <c r="E220" s="13">
        <v>535524.12199999997</v>
      </c>
      <c r="F220" s="14">
        <v>989.274</v>
      </c>
      <c r="G220" s="11"/>
      <c r="H220" s="15">
        <v>989.28700000000003</v>
      </c>
      <c r="I220" s="14">
        <f t="shared" si="6"/>
        <v>-1.3000000000033651E-2</v>
      </c>
      <c r="J220" s="15"/>
      <c r="K220" s="15">
        <v>989.29899999999998</v>
      </c>
      <c r="L220" s="14">
        <f t="shared" si="7"/>
        <v>-2.4999999999977263E-2</v>
      </c>
      <c r="M220" s="24"/>
    </row>
    <row r="221" spans="1:13" x14ac:dyDescent="0.25">
      <c r="A221" s="23">
        <v>418</v>
      </c>
      <c r="B221" s="9" t="s">
        <v>24</v>
      </c>
      <c r="C221" s="8">
        <v>1</v>
      </c>
      <c r="D221" s="13">
        <v>2551610.2209999999</v>
      </c>
      <c r="E221" s="13">
        <v>569407.13899999997</v>
      </c>
      <c r="F221" s="14">
        <v>652.52200000000005</v>
      </c>
      <c r="G221" s="11"/>
      <c r="H221" s="15">
        <v>652.90599999999995</v>
      </c>
      <c r="I221" s="14">
        <f t="shared" si="6"/>
        <v>-0.38399999999990087</v>
      </c>
      <c r="J221" s="15"/>
      <c r="K221" s="15">
        <v>652.89200000000005</v>
      </c>
      <c r="L221" s="14">
        <f t="shared" si="7"/>
        <v>-0.37000000000000455</v>
      </c>
      <c r="M221" s="24"/>
    </row>
    <row r="222" spans="1:13" x14ac:dyDescent="0.25">
      <c r="A222" s="23">
        <v>419</v>
      </c>
      <c r="B222" s="9" t="s">
        <v>40</v>
      </c>
      <c r="C222" s="8">
        <v>1</v>
      </c>
      <c r="D222" s="13">
        <v>2521121.89</v>
      </c>
      <c r="E222" s="13">
        <v>473580.28</v>
      </c>
      <c r="F222" s="14">
        <v>671.23699999999997</v>
      </c>
      <c r="G222" s="11"/>
      <c r="H222" s="15">
        <v>671.28899999999999</v>
      </c>
      <c r="I222" s="14">
        <f t="shared" si="6"/>
        <v>-5.2000000000020918E-2</v>
      </c>
      <c r="J222" s="15"/>
      <c r="K222" s="15">
        <v>671.26099999999997</v>
      </c>
      <c r="L222" s="14">
        <f t="shared" si="7"/>
        <v>-2.4000000000000909E-2</v>
      </c>
      <c r="M222" s="24"/>
    </row>
    <row r="223" spans="1:13" x14ac:dyDescent="0.25">
      <c r="A223" s="23">
        <v>420</v>
      </c>
      <c r="B223" s="9" t="s">
        <v>3</v>
      </c>
      <c r="C223" s="8">
        <v>1</v>
      </c>
      <c r="D223" s="13">
        <v>2529787.273</v>
      </c>
      <c r="E223" s="13">
        <v>441468.73100000003</v>
      </c>
      <c r="F223" s="14">
        <v>669.79600000000005</v>
      </c>
      <c r="G223" s="11"/>
      <c r="H223" s="15">
        <v>669.58100000000002</v>
      </c>
      <c r="I223" s="14">
        <f t="shared" si="6"/>
        <v>0.21500000000003183</v>
      </c>
      <c r="J223" s="15"/>
      <c r="K223" s="15">
        <v>669.58799999999997</v>
      </c>
      <c r="L223" s="14">
        <f t="shared" si="7"/>
        <v>0.20800000000008367</v>
      </c>
      <c r="M223" s="24"/>
    </row>
    <row r="224" spans="1:13" x14ac:dyDescent="0.25">
      <c r="A224" s="23">
        <v>421</v>
      </c>
      <c r="B224" s="9" t="s">
        <v>47</v>
      </c>
      <c r="C224" s="8">
        <v>1</v>
      </c>
      <c r="D224" s="13">
        <v>2544643.9980000001</v>
      </c>
      <c r="E224" s="13">
        <v>332345.84999999998</v>
      </c>
      <c r="F224" s="14">
        <v>673.13</v>
      </c>
      <c r="G224" s="11"/>
      <c r="H224" s="15">
        <v>673.07799999999997</v>
      </c>
      <c r="I224" s="14">
        <f t="shared" si="6"/>
        <v>5.2000000000020918E-2</v>
      </c>
      <c r="J224" s="15"/>
      <c r="K224" s="15">
        <v>673.03200000000004</v>
      </c>
      <c r="L224" s="14">
        <f t="shared" si="7"/>
        <v>9.7999999999956344E-2</v>
      </c>
      <c r="M224" s="24"/>
    </row>
    <row r="225" spans="1:13" x14ac:dyDescent="0.25">
      <c r="A225" s="23">
        <v>422</v>
      </c>
      <c r="B225" s="9" t="s">
        <v>40</v>
      </c>
      <c r="C225" s="8">
        <v>1</v>
      </c>
      <c r="D225" s="13">
        <v>2544421.5269999998</v>
      </c>
      <c r="E225" s="13">
        <v>314580.723</v>
      </c>
      <c r="F225" s="14">
        <v>696.66</v>
      </c>
      <c r="G225" s="11"/>
      <c r="H225" s="15">
        <v>696.73199999999997</v>
      </c>
      <c r="I225" s="14">
        <f t="shared" si="6"/>
        <v>-7.2000000000002728E-2</v>
      </c>
      <c r="J225" s="15"/>
      <c r="K225" s="15">
        <v>696.74199999999996</v>
      </c>
      <c r="L225" s="14">
        <f t="shared" si="7"/>
        <v>-8.1999999999993634E-2</v>
      </c>
      <c r="M225" s="24"/>
    </row>
    <row r="226" spans="1:13" x14ac:dyDescent="0.25">
      <c r="A226" s="23">
        <v>423</v>
      </c>
      <c r="B226" s="9" t="s">
        <v>40</v>
      </c>
      <c r="C226" s="8">
        <v>1</v>
      </c>
      <c r="D226" s="13">
        <v>2557636.4139999999</v>
      </c>
      <c r="E226" s="13">
        <v>251098.296</v>
      </c>
      <c r="F226" s="14">
        <v>622.85</v>
      </c>
      <c r="G226" s="11"/>
      <c r="H226" s="15"/>
      <c r="I226" s="14"/>
      <c r="J226" s="15"/>
      <c r="K226" s="15"/>
      <c r="L226" s="14"/>
      <c r="M226" s="24" t="s">
        <v>93</v>
      </c>
    </row>
    <row r="227" spans="1:13" x14ac:dyDescent="0.25">
      <c r="A227" s="23">
        <v>424</v>
      </c>
      <c r="B227" s="9" t="s">
        <v>3</v>
      </c>
      <c r="C227" s="8">
        <v>1</v>
      </c>
      <c r="D227" s="13">
        <v>2557634.3679999998</v>
      </c>
      <c r="E227" s="13">
        <v>251138.649</v>
      </c>
      <c r="F227" s="14">
        <v>623.60299999999995</v>
      </c>
      <c r="G227" s="11"/>
      <c r="H227" s="15"/>
      <c r="I227" s="14"/>
      <c r="J227" s="15"/>
      <c r="K227" s="15"/>
      <c r="L227" s="14"/>
      <c r="M227" s="24" t="s">
        <v>93</v>
      </c>
    </row>
    <row r="228" spans="1:13" x14ac:dyDescent="0.25">
      <c r="A228" s="23">
        <v>425</v>
      </c>
      <c r="B228" s="9" t="s">
        <v>37</v>
      </c>
      <c r="C228" s="8">
        <v>1</v>
      </c>
      <c r="D228" s="13">
        <v>2492441.2009999999</v>
      </c>
      <c r="E228" s="13">
        <v>250228.06099999999</v>
      </c>
      <c r="F228" s="14">
        <v>744.67200000000003</v>
      </c>
      <c r="G228" s="11"/>
      <c r="H228" s="15"/>
      <c r="I228" s="14"/>
      <c r="J228" s="15"/>
      <c r="K228" s="15"/>
      <c r="L228" s="14"/>
      <c r="M228" s="24" t="s">
        <v>93</v>
      </c>
    </row>
    <row r="229" spans="1:13" x14ac:dyDescent="0.25">
      <c r="A229" s="23">
        <v>426</v>
      </c>
      <c r="B229" s="9" t="s">
        <v>81</v>
      </c>
      <c r="C229" s="8">
        <v>1</v>
      </c>
      <c r="D229" s="13">
        <v>2456195.0490000001</v>
      </c>
      <c r="E229" s="13">
        <v>229533.747</v>
      </c>
      <c r="F229" s="14">
        <v>777.39700000000005</v>
      </c>
      <c r="G229" s="11"/>
      <c r="H229" s="15"/>
      <c r="I229" s="14"/>
      <c r="J229" s="15"/>
      <c r="K229" s="15"/>
      <c r="L229" s="14"/>
      <c r="M229" s="24" t="s">
        <v>93</v>
      </c>
    </row>
    <row r="230" spans="1:13" x14ac:dyDescent="0.25">
      <c r="A230" s="23">
        <v>427</v>
      </c>
      <c r="B230" s="9" t="s">
        <v>82</v>
      </c>
      <c r="C230" s="8">
        <v>1</v>
      </c>
      <c r="D230" s="13">
        <v>2421835.3689999999</v>
      </c>
      <c r="E230" s="13">
        <v>186304.677</v>
      </c>
      <c r="F230" s="14">
        <v>863.09100000000001</v>
      </c>
      <c r="G230" s="11"/>
      <c r="H230" s="15">
        <v>863.33100000000002</v>
      </c>
      <c r="I230" s="14">
        <f t="shared" si="6"/>
        <v>-0.24000000000000909</v>
      </c>
      <c r="J230" s="15"/>
      <c r="K230" s="15">
        <v>863.33600000000001</v>
      </c>
      <c r="L230" s="14">
        <f t="shared" si="7"/>
        <v>-0.24500000000000455</v>
      </c>
      <c r="M230" s="24"/>
    </row>
    <row r="231" spans="1:13" x14ac:dyDescent="0.25">
      <c r="A231" s="23">
        <v>428</v>
      </c>
      <c r="B231" s="9" t="s">
        <v>2</v>
      </c>
      <c r="C231" s="8">
        <v>1</v>
      </c>
      <c r="D231" s="13">
        <v>2415186.3029999998</v>
      </c>
      <c r="E231" s="13">
        <v>291605.95899999997</v>
      </c>
      <c r="F231" s="14">
        <v>815.05200000000002</v>
      </c>
      <c r="G231" s="11"/>
      <c r="H231" s="15">
        <v>814.91499999999996</v>
      </c>
      <c r="I231" s="14">
        <f t="shared" si="6"/>
        <v>0.1370000000000573</v>
      </c>
      <c r="J231" s="15"/>
      <c r="K231" s="15">
        <v>814.93600000000004</v>
      </c>
      <c r="L231" s="14">
        <f t="shared" si="7"/>
        <v>0.11599999999998545</v>
      </c>
      <c r="M231" s="24"/>
    </row>
    <row r="232" spans="1:13" x14ac:dyDescent="0.25">
      <c r="A232" s="23">
        <v>429</v>
      </c>
      <c r="B232" s="9" t="s">
        <v>83</v>
      </c>
      <c r="C232" s="8">
        <v>1</v>
      </c>
      <c r="D232" s="13">
        <v>2366110.6460000002</v>
      </c>
      <c r="E232" s="13">
        <v>184004.774</v>
      </c>
      <c r="F232" s="14">
        <v>1068.414</v>
      </c>
      <c r="G232" s="11"/>
      <c r="H232" s="15">
        <v>1068.5239999999999</v>
      </c>
      <c r="I232" s="14">
        <f t="shared" si="6"/>
        <v>-0.10999999999989996</v>
      </c>
      <c r="J232" s="15"/>
      <c r="K232" s="15">
        <v>1068.5150000000001</v>
      </c>
      <c r="L232" s="14">
        <f t="shared" si="7"/>
        <v>-0.10100000000011278</v>
      </c>
      <c r="M232" s="24"/>
    </row>
    <row r="233" spans="1:13" x14ac:dyDescent="0.25">
      <c r="A233" s="23">
        <v>430</v>
      </c>
      <c r="B233" s="9" t="s">
        <v>84</v>
      </c>
      <c r="C233" s="8">
        <v>1</v>
      </c>
      <c r="D233" s="13">
        <v>2362179.5630000001</v>
      </c>
      <c r="E233" s="13">
        <v>183850.103</v>
      </c>
      <c r="F233" s="14">
        <v>1105.74</v>
      </c>
      <c r="G233" s="11"/>
      <c r="H233" s="15">
        <v>1105.769</v>
      </c>
      <c r="I233" s="14">
        <f t="shared" si="6"/>
        <v>-2.8999999999996362E-2</v>
      </c>
      <c r="J233" s="15"/>
      <c r="K233" s="15">
        <v>1105.7719999999999</v>
      </c>
      <c r="L233" s="14">
        <f t="shared" si="7"/>
        <v>-3.1999999999925421E-2</v>
      </c>
      <c r="M233" s="24"/>
    </row>
    <row r="234" spans="1:13" x14ac:dyDescent="0.25">
      <c r="A234" s="23">
        <v>431</v>
      </c>
      <c r="B234" s="9" t="s">
        <v>85</v>
      </c>
      <c r="C234" s="8">
        <v>1</v>
      </c>
      <c r="D234" s="13">
        <v>2298401.139</v>
      </c>
      <c r="E234" s="13">
        <v>186989.31700000001</v>
      </c>
      <c r="F234" s="14">
        <v>949.53</v>
      </c>
      <c r="G234" s="11"/>
      <c r="H234" s="15">
        <v>949.40099999999995</v>
      </c>
      <c r="I234" s="14">
        <f t="shared" si="6"/>
        <v>0.1290000000000191</v>
      </c>
      <c r="J234" s="15"/>
      <c r="K234" s="15">
        <v>949.40200000000004</v>
      </c>
      <c r="L234" s="14">
        <f t="shared" si="7"/>
        <v>0.12799999999992906</v>
      </c>
      <c r="M234" s="24"/>
    </row>
    <row r="235" spans="1:13" x14ac:dyDescent="0.25">
      <c r="A235" s="23">
        <v>432</v>
      </c>
      <c r="B235" s="9" t="s">
        <v>6</v>
      </c>
      <c r="C235" s="8">
        <v>1</v>
      </c>
      <c r="D235" s="13">
        <v>2308458.642</v>
      </c>
      <c r="E235" s="13">
        <v>245926.986</v>
      </c>
      <c r="F235" s="14">
        <v>955.399</v>
      </c>
      <c r="G235" s="11"/>
      <c r="H235" s="15">
        <v>955.50900000000001</v>
      </c>
      <c r="I235" s="14">
        <f t="shared" si="6"/>
        <v>-0.11000000000001364</v>
      </c>
      <c r="J235" s="15"/>
      <c r="K235" s="15">
        <v>955.48</v>
      </c>
      <c r="L235" s="14">
        <f t="shared" si="7"/>
        <v>-8.100000000001728E-2</v>
      </c>
      <c r="M235" s="24"/>
    </row>
    <row r="236" spans="1:13" x14ac:dyDescent="0.25">
      <c r="A236" s="23">
        <v>433</v>
      </c>
      <c r="B236" s="9" t="s">
        <v>86</v>
      </c>
      <c r="C236" s="8">
        <v>1</v>
      </c>
      <c r="D236" s="13">
        <v>2297559.0269999998</v>
      </c>
      <c r="E236" s="13">
        <v>245754.42</v>
      </c>
      <c r="F236" s="14">
        <v>939.86500000000001</v>
      </c>
      <c r="G236" s="11"/>
      <c r="H236" s="15">
        <v>939.83900000000006</v>
      </c>
      <c r="I236" s="14">
        <f t="shared" si="6"/>
        <v>2.5999999999953616E-2</v>
      </c>
      <c r="J236" s="15"/>
      <c r="K236" s="15">
        <v>939.85</v>
      </c>
      <c r="L236" s="14">
        <f t="shared" si="7"/>
        <v>1.4999999999986358E-2</v>
      </c>
      <c r="M236" s="24"/>
    </row>
    <row r="237" spans="1:13" x14ac:dyDescent="0.25">
      <c r="A237" s="23">
        <v>434</v>
      </c>
      <c r="B237" s="9" t="s">
        <v>87</v>
      </c>
      <c r="C237" s="8">
        <v>1</v>
      </c>
      <c r="D237" s="13">
        <v>2287277.321</v>
      </c>
      <c r="E237" s="13">
        <v>321048.674</v>
      </c>
      <c r="F237" s="14">
        <v>844.92700000000002</v>
      </c>
      <c r="G237" s="11"/>
      <c r="H237" s="15"/>
      <c r="I237" s="14"/>
      <c r="J237" s="15"/>
      <c r="K237" s="15"/>
      <c r="L237" s="14"/>
      <c r="M237" s="24" t="s">
        <v>93</v>
      </c>
    </row>
    <row r="238" spans="1:13" x14ac:dyDescent="0.25">
      <c r="A238" s="23">
        <v>435</v>
      </c>
      <c r="B238" s="9" t="s">
        <v>88</v>
      </c>
      <c r="C238" s="8">
        <v>1</v>
      </c>
      <c r="D238" s="13">
        <v>2348238.781</v>
      </c>
      <c r="E238" s="13">
        <v>429361.09899999999</v>
      </c>
      <c r="F238" s="14">
        <v>856.37900000000002</v>
      </c>
      <c r="G238" s="11"/>
      <c r="H238" s="15"/>
      <c r="I238" s="14"/>
      <c r="J238" s="15"/>
      <c r="K238" s="15"/>
      <c r="L238" s="14"/>
      <c r="M238" s="24" t="s">
        <v>93</v>
      </c>
    </row>
    <row r="239" spans="1:13" ht="15.75" thickBot="1" x14ac:dyDescent="0.3">
      <c r="A239" s="25">
        <v>436</v>
      </c>
      <c r="B239" s="26" t="s">
        <v>78</v>
      </c>
      <c r="C239" s="27">
        <v>1</v>
      </c>
      <c r="D239" s="28">
        <v>2348235.3760000002</v>
      </c>
      <c r="E239" s="28">
        <v>429334.30099999998</v>
      </c>
      <c r="F239" s="29">
        <v>854.87300000000005</v>
      </c>
      <c r="G239" s="30"/>
      <c r="H239" s="31"/>
      <c r="I239" s="29"/>
      <c r="J239" s="31"/>
      <c r="K239" s="31"/>
      <c r="L239" s="29"/>
      <c r="M239" s="32" t="s">
        <v>93</v>
      </c>
    </row>
  </sheetData>
  <mergeCells count="3">
    <mergeCell ref="H1:I1"/>
    <mergeCell ref="K1:L1"/>
    <mergeCell ref="D1:F1"/>
  </mergeCells>
  <pageMargins left="0.7" right="0.7" top="0.75" bottom="0.75" header="0.3" footer="0.3"/>
  <pageSetup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H21" sqref="H21"/>
    </sheetView>
  </sheetViews>
  <sheetFormatPr defaultRowHeight="15" x14ac:dyDescent="0.25"/>
  <cols>
    <col min="1" max="1" width="19.5703125" customWidth="1"/>
    <col min="2" max="5" width="15.7109375" style="5" customWidth="1"/>
    <col min="6" max="6" width="15.7109375" style="3" customWidth="1"/>
    <col min="7" max="11" width="15.7109375" customWidth="1"/>
  </cols>
  <sheetData>
    <row r="1" spans="1:11" x14ac:dyDescent="0.25">
      <c r="A1" s="56"/>
      <c r="B1" s="10" t="s">
        <v>104</v>
      </c>
      <c r="C1" s="10"/>
      <c r="D1" s="57" t="s">
        <v>139</v>
      </c>
      <c r="E1" s="19" t="s">
        <v>92</v>
      </c>
      <c r="F1" s="19"/>
      <c r="G1" s="57" t="s">
        <v>139</v>
      </c>
      <c r="H1" s="59" t="s">
        <v>129</v>
      </c>
      <c r="I1" s="36"/>
      <c r="J1" s="36"/>
      <c r="K1" s="37"/>
    </row>
    <row r="2" spans="1:11" ht="15.75" thickBot="1" x14ac:dyDescent="0.3">
      <c r="A2" s="55" t="s">
        <v>95</v>
      </c>
      <c r="B2" s="28" t="s">
        <v>130</v>
      </c>
      <c r="C2" s="28" t="s">
        <v>131</v>
      </c>
      <c r="D2" s="58"/>
      <c r="E2" s="28" t="s">
        <v>130</v>
      </c>
      <c r="F2" s="28" t="s">
        <v>131</v>
      </c>
      <c r="G2" s="58"/>
      <c r="H2" s="60"/>
      <c r="I2" s="61"/>
      <c r="J2" s="61"/>
      <c r="K2" s="62"/>
    </row>
    <row r="3" spans="1:11" x14ac:dyDescent="0.25">
      <c r="A3" s="48" t="s">
        <v>96</v>
      </c>
      <c r="B3" s="49">
        <f>AVERAGE(Sheet2!I1:I188)</f>
        <v>3.1808510638296761E-2</v>
      </c>
      <c r="C3" s="50">
        <f t="shared" ref="C3:C10" si="0">B3/3.2808333333*100</f>
        <v>0.96952534331582241</v>
      </c>
      <c r="D3" s="51"/>
      <c r="E3" s="49">
        <f>AVERAGE(Sheet2!L1:L188)</f>
        <v>3.2718085106377894E-2</v>
      </c>
      <c r="F3" s="50">
        <f t="shared" ref="F3:F12" si="1">E3/3.2808333333*100</f>
        <v>0.99724922855098741</v>
      </c>
      <c r="G3" s="52"/>
      <c r="H3" s="53"/>
      <c r="I3" s="53"/>
      <c r="J3" s="53"/>
      <c r="K3" s="54"/>
    </row>
    <row r="4" spans="1:11" x14ac:dyDescent="0.25">
      <c r="A4" s="38" t="s">
        <v>97</v>
      </c>
      <c r="B4" s="13">
        <f>AVERAGE(Sheet2!I189:I227)</f>
        <v>-0.19887179487179416</v>
      </c>
      <c r="C4" s="34">
        <f t="shared" si="0"/>
        <v>-6.0616244310027341</v>
      </c>
      <c r="D4" s="46"/>
      <c r="E4" s="13">
        <f>AVERAGE(Sheet2!L189:L227)</f>
        <v>-0.20005128205126801</v>
      </c>
      <c r="F4" s="34">
        <f t="shared" si="1"/>
        <v>-6.0975752721351455</v>
      </c>
      <c r="G4" s="47"/>
      <c r="H4" s="12"/>
      <c r="I4" s="12"/>
      <c r="J4" s="12"/>
      <c r="K4" s="45"/>
    </row>
    <row r="5" spans="1:11" x14ac:dyDescent="0.25">
      <c r="A5" s="38" t="s">
        <v>98</v>
      </c>
      <c r="B5" s="13">
        <f>MAX(Sheet2!I1:I188)</f>
        <v>0.33699999999998909</v>
      </c>
      <c r="C5" s="34">
        <f t="shared" si="0"/>
        <v>10.271780543665116</v>
      </c>
      <c r="D5" s="46"/>
      <c r="E5" s="13">
        <f>MAX(Sheet2!L1:L188)</f>
        <v>0.32000000000005002</v>
      </c>
      <c r="F5" s="34">
        <f t="shared" si="1"/>
        <v>9.7536195073396357</v>
      </c>
      <c r="G5" s="47"/>
      <c r="H5" s="12"/>
      <c r="I5" s="12"/>
      <c r="J5" s="12"/>
      <c r="K5" s="45"/>
    </row>
    <row r="6" spans="1:11" x14ac:dyDescent="0.25">
      <c r="A6" s="38" t="s">
        <v>99</v>
      </c>
      <c r="B6" s="13">
        <f>MAX(Sheet2!I189:I227)</f>
        <v>0.31899999999995998</v>
      </c>
      <c r="C6" s="34">
        <f t="shared" si="0"/>
        <v>9.7231394463764609</v>
      </c>
      <c r="D6" s="46"/>
      <c r="E6" s="13">
        <f>MAX(Sheet2!L189:L227)</f>
        <v>0.29899999999997817</v>
      </c>
      <c r="F6" s="34">
        <f t="shared" si="1"/>
        <v>9.1135382271683838</v>
      </c>
      <c r="G6" s="47"/>
      <c r="H6" s="12"/>
      <c r="I6" s="12"/>
      <c r="J6" s="12"/>
      <c r="K6" s="45"/>
    </row>
    <row r="7" spans="1:11" x14ac:dyDescent="0.25">
      <c r="A7" s="38" t="s">
        <v>100</v>
      </c>
      <c r="B7" s="13">
        <f>MIN(Sheet2!I1:I188)</f>
        <v>-0.58399999999994634</v>
      </c>
      <c r="C7" s="34">
        <f t="shared" si="0"/>
        <v>-17.80035560089042</v>
      </c>
      <c r="D7" s="46"/>
      <c r="E7" s="13">
        <f>MIN(Sheet2!L1:L188)</f>
        <v>-0.56599999999991724</v>
      </c>
      <c r="F7" s="34">
        <f t="shared" si="1"/>
        <v>-17.251714503601761</v>
      </c>
      <c r="G7" s="47"/>
      <c r="H7" s="12"/>
      <c r="I7" s="12"/>
      <c r="J7" s="12"/>
      <c r="K7" s="45"/>
    </row>
    <row r="8" spans="1:11" x14ac:dyDescent="0.25">
      <c r="A8" s="38" t="s">
        <v>101</v>
      </c>
      <c r="B8" s="13">
        <f>MIN(Sheet2!I189:I227)</f>
        <v>-0.98000000000001819</v>
      </c>
      <c r="C8" s="34">
        <f t="shared" si="0"/>
        <v>-29.87045974122352</v>
      </c>
      <c r="D8" s="46"/>
      <c r="E8" s="13">
        <f>MIN(Sheet2!L189:L227)</f>
        <v>-0.98500000000001364</v>
      </c>
      <c r="F8" s="34">
        <f t="shared" si="1"/>
        <v>-30.022860046025539</v>
      </c>
      <c r="G8" s="47"/>
      <c r="H8" s="12"/>
      <c r="I8" s="12"/>
      <c r="J8" s="12"/>
      <c r="K8" s="45"/>
    </row>
    <row r="9" spans="1:11" x14ac:dyDescent="0.25">
      <c r="A9" s="38" t="s">
        <v>102</v>
      </c>
      <c r="B9" s="13">
        <f>SQRT(SUMSQ(Sheet2!I1:I188)/COUNT(Sheet2!I1:I188))</f>
        <v>0.1410225574230152</v>
      </c>
      <c r="C9" s="34">
        <f t="shared" si="0"/>
        <v>4.2983761470494688</v>
      </c>
      <c r="D9" s="35" t="s">
        <v>105</v>
      </c>
      <c r="E9" s="13">
        <f>SQRT(SUMSQ(Sheet2!L1:L188)/COUNT(Sheet2!L1:L188))</f>
        <v>0.13914432657144735</v>
      </c>
      <c r="F9" s="34">
        <f t="shared" si="1"/>
        <v>4.2411275561959174</v>
      </c>
      <c r="G9" s="33" t="s">
        <v>105</v>
      </c>
      <c r="H9" s="12"/>
      <c r="I9" s="12"/>
      <c r="J9" s="12"/>
      <c r="K9" s="45"/>
    </row>
    <row r="10" spans="1:11" x14ac:dyDescent="0.25">
      <c r="A10" s="38" t="s">
        <v>103</v>
      </c>
      <c r="B10" s="13">
        <f>SQRT(SUMSQ(Sheet2!I189:I227)/COUNT(Sheet2!I189:I227))</f>
        <v>0.32779613739686275</v>
      </c>
      <c r="C10" s="34">
        <f t="shared" si="0"/>
        <v>9.9912462504503896</v>
      </c>
      <c r="D10" s="46"/>
      <c r="E10" s="13">
        <f>SQRT(SUMSQ(Sheet2!L189:L227)/COUNT(Sheet2!L189:L227))</f>
        <v>0.32784244183244682</v>
      </c>
      <c r="F10" s="34">
        <f t="shared" si="1"/>
        <v>9.9926576124697295</v>
      </c>
      <c r="G10" s="47"/>
      <c r="H10" s="12"/>
      <c r="I10" s="12"/>
      <c r="J10" s="12"/>
      <c r="K10" s="45"/>
    </row>
    <row r="11" spans="1:11" x14ac:dyDescent="0.25">
      <c r="A11" s="38" t="s">
        <v>133</v>
      </c>
      <c r="B11" s="13">
        <f>B9*1.96</f>
        <v>0.2764042125491098</v>
      </c>
      <c r="C11" s="34">
        <f t="shared" ref="C11:C12" si="2">B11/3.2808333333*100</f>
        <v>8.424817248216959</v>
      </c>
      <c r="D11" s="35" t="s">
        <v>137</v>
      </c>
      <c r="E11" s="13">
        <f>E9*1.96</f>
        <v>0.27272288008003681</v>
      </c>
      <c r="F11" s="34">
        <f t="shared" si="1"/>
        <v>8.3126100101439988</v>
      </c>
      <c r="G11" s="33" t="s">
        <v>137</v>
      </c>
      <c r="H11" s="12"/>
      <c r="I11" s="12"/>
      <c r="J11" s="12"/>
      <c r="K11" s="45"/>
    </row>
    <row r="12" spans="1:11" ht="15.75" thickBot="1" x14ac:dyDescent="0.3">
      <c r="A12" s="39" t="s">
        <v>134</v>
      </c>
      <c r="B12" s="28">
        <v>0.49</v>
      </c>
      <c r="C12" s="40">
        <f t="shared" si="2"/>
        <v>14.935229870611483</v>
      </c>
      <c r="D12" s="41" t="s">
        <v>136</v>
      </c>
      <c r="E12" s="28">
        <v>0.496</v>
      </c>
      <c r="F12" s="40">
        <f t="shared" si="1"/>
        <v>15.118110236374072</v>
      </c>
      <c r="G12" s="42" t="s">
        <v>136</v>
      </c>
      <c r="H12" s="43" t="s">
        <v>138</v>
      </c>
      <c r="I12" s="43"/>
      <c r="J12" s="43"/>
      <c r="K12" s="44"/>
    </row>
    <row r="14" spans="1:11" ht="12.75" customHeight="1" x14ac:dyDescent="0.25"/>
    <row r="15" spans="1:11" ht="30.75" customHeight="1" x14ac:dyDescent="0.25">
      <c r="A15" s="8" t="s">
        <v>106</v>
      </c>
      <c r="B15" s="63" t="s">
        <v>132</v>
      </c>
      <c r="C15" s="13" t="s">
        <v>114</v>
      </c>
      <c r="D15" s="13" t="s">
        <v>113</v>
      </c>
      <c r="E15" s="13" t="s">
        <v>115</v>
      </c>
      <c r="F15" s="63" t="s">
        <v>116</v>
      </c>
      <c r="G15" s="13" t="s">
        <v>117</v>
      </c>
      <c r="H15" s="13" t="s">
        <v>118</v>
      </c>
      <c r="I15" s="13" t="s">
        <v>119</v>
      </c>
      <c r="J15" s="13" t="s">
        <v>121</v>
      </c>
      <c r="K15" s="13" t="s">
        <v>120</v>
      </c>
    </row>
    <row r="16" spans="1:11" x14ac:dyDescent="0.25">
      <c r="A16" s="8" t="s">
        <v>107</v>
      </c>
      <c r="B16" s="64">
        <f>COUNTIF(Sheet2!C:C,"1")</f>
        <v>167</v>
      </c>
      <c r="C16" s="13">
        <f>MIN(Sheet2!I1:I167)</f>
        <v>-0.58399999999994634</v>
      </c>
      <c r="D16" s="13">
        <f>MAX(Sheet2!I1:I167)</f>
        <v>0.33699999999998909</v>
      </c>
      <c r="E16" s="13">
        <f>AVERAGE(Sheet2!I1:I167)</f>
        <v>2.8035928143711312E-2</v>
      </c>
      <c r="F16" s="13">
        <f>(SQRT(SUMSQ(Sheet2!I1:I167)))/COUNT(Sheet2!I1:I167)</f>
        <v>1.1028935568368972E-2</v>
      </c>
      <c r="G16" s="13">
        <f>MEDIAN(Sheet2!I1:I167)</f>
        <v>4.0999999999939973E-2</v>
      </c>
      <c r="H16" s="13">
        <f>SKEW(Sheet2!I1:I167)</f>
        <v>-0.72089993990096468</v>
      </c>
      <c r="I16" s="13">
        <f>KURT(Sheet2!I1:I167)</f>
        <v>1.5422563331209473</v>
      </c>
      <c r="J16" s="13">
        <f>STDEV(Sheet2!I1:I167)</f>
        <v>0.14016087539163272</v>
      </c>
      <c r="K16" s="13">
        <f>SQRT(SUMSQ(Sheet2!I1:I167)/COUNT(Sheet2!I1:I167))</f>
        <v>0.14252525776786412</v>
      </c>
    </row>
    <row r="17" spans="1:11" x14ac:dyDescent="0.25">
      <c r="A17" s="8" t="s">
        <v>108</v>
      </c>
      <c r="B17" s="64">
        <f>COUNTIF(Sheet2!C:C,"2")</f>
        <v>21</v>
      </c>
      <c r="C17" s="13">
        <f>MIN(Sheet2!I68:I188)</f>
        <v>-0.38399999999990087</v>
      </c>
      <c r="D17" s="13">
        <f>MAX(Sheet2!I168:I188)</f>
        <v>0.25199999999995271</v>
      </c>
      <c r="E17" s="13">
        <f>AVERAGE(Sheet2!I168:I188)</f>
        <v>6.1809523809523897E-2</v>
      </c>
      <c r="F17" s="13">
        <f>(SQRT(SUMSQ(Sheet2!I168:I188)))/COUNT(Sheet2!I168:I188)</f>
        <v>2.8029705654770327E-2</v>
      </c>
      <c r="G17" s="13">
        <f>MEDIAN(Sheet2!I168:I188)</f>
        <v>8.8999999999941792E-2</v>
      </c>
      <c r="H17" s="13">
        <f>SKEW(Sheet2!I168:I188)</f>
        <v>-0.56747031047373042</v>
      </c>
      <c r="I17" s="13">
        <f>KURT(Sheet2!I168:I188)</f>
        <v>-0.44547689862673634</v>
      </c>
      <c r="J17" s="13">
        <f>STDEV(Sheet2!I168:I188)</f>
        <v>0.11537964250579019</v>
      </c>
      <c r="K17" s="13">
        <f>SQRT(SUMSQ(Sheet2!I168:I188)/COUNT(Sheet2!I168:I188))</f>
        <v>0.12844824787031675</v>
      </c>
    </row>
    <row r="18" spans="1:11" x14ac:dyDescent="0.25">
      <c r="A18" s="8" t="s">
        <v>109</v>
      </c>
      <c r="B18" s="64">
        <f>COUNTIF(Sheet2!C:C,"3")</f>
        <v>15</v>
      </c>
      <c r="C18" s="13">
        <f>MIN(Sheet2!I189:I203)</f>
        <v>-0.4839999999999236</v>
      </c>
      <c r="D18" s="13">
        <f>MAX(Sheet2!I189:I203)</f>
        <v>0.31899999999995998</v>
      </c>
      <c r="E18" s="13">
        <f>AVERAGE(Sheet2!I189:I203)</f>
        <v>-0.18079999999998411</v>
      </c>
      <c r="F18" s="13">
        <f>(SQRT(SUMSQ(Sheet2!I189:I203)))/COUNT(Sheet2!I189:I203)</f>
        <v>6.7760755603805706E-2</v>
      </c>
      <c r="G18" s="13">
        <f>MEDIAN(Sheet2!I189:I203)</f>
        <v>-0.20999999999992269</v>
      </c>
      <c r="H18" s="13">
        <f>SKEW(Sheet2!I189:I203)</f>
        <v>1.1466287370551302</v>
      </c>
      <c r="I18" s="13">
        <f>KURT(Sheet2!I189:I203)</f>
        <v>2.0171727158839197</v>
      </c>
      <c r="J18" s="13">
        <f>STDEV(Sheet2!I189:I203)</f>
        <v>0.19689779799969293</v>
      </c>
      <c r="K18" s="13">
        <f>SQRT(SUMSQ(Sheet2!I189:I203)/COUNT(Sheet2!I189:I203))</f>
        <v>0.26243627797997038</v>
      </c>
    </row>
    <row r="19" spans="1:11" x14ac:dyDescent="0.25">
      <c r="A19" s="8" t="s">
        <v>110</v>
      </c>
      <c r="B19" s="64">
        <f>COUNTIF(Sheet2!C:C,"4")</f>
        <v>8</v>
      </c>
      <c r="C19" s="13">
        <f>MIN(Sheet2!I204:I211)</f>
        <v>-0.98000000000001819</v>
      </c>
      <c r="D19" s="13">
        <f>MAX(Sheet2!I204:I211)</f>
        <v>4.3000000000006366E-2</v>
      </c>
      <c r="E19" s="13">
        <f>AVERAGE(Sheet2!I204:I211)</f>
        <v>-0.3060000000000116</v>
      </c>
      <c r="F19" s="13">
        <f>(SQRT(SUMSQ(Sheet2!I204:I211)))/COUNT(Sheet2!I204:I211)</f>
        <v>0.15033919981163152</v>
      </c>
      <c r="G19" s="13">
        <f>MEDIAN(Sheet2!I204:I211)</f>
        <v>-0.22149999999999181</v>
      </c>
      <c r="H19" s="13">
        <f>SKEW(Sheet2!I204:I211)</f>
        <v>-1.5413722893347235</v>
      </c>
      <c r="I19" s="13">
        <f>KURT(Sheet2!I204:I211)</f>
        <v>2.870160761401694</v>
      </c>
      <c r="J19" s="13">
        <f>STDEV(Sheet2!I204:I211)</f>
        <v>0.31564718097450195</v>
      </c>
      <c r="K19" s="13">
        <f>SQRT(SUMSQ(Sheet2!I204:I211)/COUNT(Sheet2!I204:I211))</f>
        <v>0.42522347065985588</v>
      </c>
    </row>
    <row r="20" spans="1:11" x14ac:dyDescent="0.25">
      <c r="A20" s="8" t="s">
        <v>111</v>
      </c>
      <c r="B20" s="64">
        <f>COUNTIF(Sheet2!C:C,"&gt;4")</f>
        <v>16</v>
      </c>
      <c r="C20" s="13">
        <f>MIN(Sheet2!I212:I227)</f>
        <v>-0.96100000000001273</v>
      </c>
      <c r="D20" s="13">
        <f>MAX(Sheet2!I212:I227)</f>
        <v>0.15699999999992542</v>
      </c>
      <c r="E20" s="13">
        <f>AVERAGE(Sheet2!I212:I227)</f>
        <v>-0.16225000000000733</v>
      </c>
      <c r="F20" s="13">
        <f>(SQRT(SUMSQ(Sheet2!I212:I227)))/COUNT(Sheet2!I212:I227)</f>
        <v>8.175205463778884E-2</v>
      </c>
      <c r="G20" s="13">
        <f>MEDIAN(Sheet2!I212:I227)</f>
        <v>-7.1500000000014552E-2</v>
      </c>
      <c r="H20" s="13">
        <f>SKEW(Sheet2!I212:I227)</f>
        <v>-1.4582089287501683</v>
      </c>
      <c r="I20" s="13">
        <f>KURT(Sheet2!I212:I227)</f>
        <v>2.5050533485561699</v>
      </c>
      <c r="J20" s="13">
        <f>STDEV(Sheet2!I212:I227)</f>
        <v>0.29322903448782883</v>
      </c>
      <c r="K20" s="13">
        <f>SQRT(SUMSQ(Sheet2!I212:I227)/COUNT(Sheet2!I212:I227))</f>
        <v>0.32700821855115536</v>
      </c>
    </row>
    <row r="21" spans="1:11" x14ac:dyDescent="0.25">
      <c r="A21" s="8" t="s">
        <v>112</v>
      </c>
      <c r="B21" s="64">
        <f>COUNT(Sheet2!C:C)</f>
        <v>227</v>
      </c>
      <c r="C21" s="13">
        <f>MIN(Sheet2!I1:I227)</f>
        <v>-0.98000000000001819</v>
      </c>
      <c r="D21" s="13">
        <f>MAX(Sheet2!I1:I227)</f>
        <v>0.33699999999998909</v>
      </c>
      <c r="E21" s="13">
        <f>AVERAGE(Sheet2!I1:I227)</f>
        <v>-7.823788546256304E-3</v>
      </c>
      <c r="F21" s="13">
        <f>(SQRT(SUMSQ(Sheet2!I1:I227)))/COUNT(Sheet2!I1:I227)</f>
        <v>1.2404918709510326E-2</v>
      </c>
      <c r="G21" s="13">
        <f>MEDIAN(Sheet2!I1:I227)</f>
        <v>2.5999999999953616E-2</v>
      </c>
      <c r="H21" s="13">
        <f>SKEW(Sheet2!I1:I227)</f>
        <v>-1.6363092737905758</v>
      </c>
      <c r="I21" s="13">
        <f>KURT(Sheet2!I1:I227)</f>
        <v>5.50811357880354</v>
      </c>
      <c r="J21" s="13">
        <f>STDEV(Sheet2!I1:I227)</f>
        <v>0.18714779252173808</v>
      </c>
      <c r="K21" s="13">
        <f>SQRT(SUMSQ(Sheet2!I1:I227)/COUNT(Sheet2!I1:I227))</f>
        <v>0.18689894558030543</v>
      </c>
    </row>
  </sheetData>
  <mergeCells count="15">
    <mergeCell ref="H12:K12"/>
    <mergeCell ref="H11:K11"/>
    <mergeCell ref="H10:K10"/>
    <mergeCell ref="H9:K9"/>
    <mergeCell ref="H8:K8"/>
    <mergeCell ref="H7:K7"/>
    <mergeCell ref="H6:K6"/>
    <mergeCell ref="H5:K5"/>
    <mergeCell ref="H4:K4"/>
    <mergeCell ref="B1:C1"/>
    <mergeCell ref="E1:F1"/>
    <mergeCell ref="H3:K3"/>
    <mergeCell ref="D1:D2"/>
    <mergeCell ref="G1:G2"/>
    <mergeCell ref="H1:K2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topLeftCell="B201" workbookViewId="0">
      <selection activeCell="E228" sqref="E228"/>
    </sheetView>
  </sheetViews>
  <sheetFormatPr defaultRowHeight="15" x14ac:dyDescent="0.25"/>
  <cols>
    <col min="4" max="4" width="16.28515625" customWidth="1"/>
    <col min="5" max="6" width="13.7109375" customWidth="1"/>
  </cols>
  <sheetData>
    <row r="1" spans="1:12" x14ac:dyDescent="0.25">
      <c r="A1">
        <v>100</v>
      </c>
      <c r="B1" t="s">
        <v>0</v>
      </c>
      <c r="C1">
        <v>1</v>
      </c>
      <c r="D1" s="1">
        <v>2360124.7629999998</v>
      </c>
      <c r="E1" s="1">
        <v>312732.283</v>
      </c>
      <c r="F1" s="1">
        <v>929.99199999999996</v>
      </c>
      <c r="G1" s="1"/>
      <c r="H1">
        <v>929.971</v>
      </c>
      <c r="I1" s="1">
        <f t="shared" ref="I1:I64" si="0">F1-H1</f>
        <v>2.0999999999958163E-2</v>
      </c>
      <c r="K1">
        <v>929.98099999999999</v>
      </c>
      <c r="L1" s="1">
        <f t="shared" ref="L1:L64" si="1">F1-K1</f>
        <v>1.0999999999967258E-2</v>
      </c>
    </row>
    <row r="2" spans="1:12" x14ac:dyDescent="0.25">
      <c r="A2">
        <v>101</v>
      </c>
      <c r="B2" t="s">
        <v>1</v>
      </c>
      <c r="C2">
        <v>1</v>
      </c>
      <c r="D2" s="1">
        <v>2361238.568</v>
      </c>
      <c r="E2" s="1">
        <v>355996.97399999999</v>
      </c>
      <c r="F2" s="1">
        <v>900.21799999999996</v>
      </c>
      <c r="G2" s="1"/>
      <c r="H2">
        <v>900.15499999999997</v>
      </c>
      <c r="I2" s="1">
        <f t="shared" si="0"/>
        <v>6.2999999999988177E-2</v>
      </c>
      <c r="K2">
        <v>900.13300000000004</v>
      </c>
      <c r="L2" s="1">
        <f t="shared" si="1"/>
        <v>8.4999999999922693E-2</v>
      </c>
    </row>
    <row r="3" spans="1:12" x14ac:dyDescent="0.25">
      <c r="A3">
        <v>102</v>
      </c>
      <c r="B3" t="s">
        <v>2</v>
      </c>
      <c r="C3">
        <v>1</v>
      </c>
      <c r="D3" s="1">
        <v>2386444.8829999999</v>
      </c>
      <c r="E3" s="1">
        <v>349557.85200000001</v>
      </c>
      <c r="F3" s="1">
        <v>1006.713</v>
      </c>
      <c r="G3" s="1"/>
      <c r="H3">
        <v>1006.447</v>
      </c>
      <c r="I3" s="1">
        <f t="shared" si="0"/>
        <v>0.26599999999996271</v>
      </c>
      <c r="K3">
        <v>1006.447</v>
      </c>
      <c r="L3" s="1">
        <f t="shared" si="1"/>
        <v>0.26599999999996271</v>
      </c>
    </row>
    <row r="4" spans="1:12" x14ac:dyDescent="0.25">
      <c r="A4">
        <v>103</v>
      </c>
      <c r="B4" t="s">
        <v>2</v>
      </c>
      <c r="C4">
        <v>1</v>
      </c>
      <c r="D4" s="1">
        <v>2395944.4419999998</v>
      </c>
      <c r="E4" s="1">
        <v>356926.315</v>
      </c>
      <c r="F4" s="1">
        <v>986.76499999999999</v>
      </c>
      <c r="G4" s="1"/>
      <c r="H4">
        <v>986.59100000000001</v>
      </c>
      <c r="I4" s="1">
        <f t="shared" si="0"/>
        <v>0.17399999999997817</v>
      </c>
      <c r="K4">
        <v>986.61</v>
      </c>
      <c r="L4" s="1">
        <f t="shared" si="1"/>
        <v>0.15499999999997272</v>
      </c>
    </row>
    <row r="5" spans="1:12" x14ac:dyDescent="0.25">
      <c r="A5">
        <v>104</v>
      </c>
      <c r="B5" t="s">
        <v>3</v>
      </c>
      <c r="C5">
        <v>1</v>
      </c>
      <c r="D5" s="1">
        <v>2418903.2710000002</v>
      </c>
      <c r="E5" s="1">
        <v>314077.91899999999</v>
      </c>
      <c r="F5" s="1">
        <v>829.39700000000005</v>
      </c>
      <c r="G5" s="1"/>
      <c r="H5">
        <v>829.37800000000004</v>
      </c>
      <c r="I5" s="1">
        <f t="shared" si="0"/>
        <v>1.9000000000005457E-2</v>
      </c>
      <c r="K5">
        <v>829.39300000000003</v>
      </c>
      <c r="L5" s="1">
        <f t="shared" si="1"/>
        <v>4.0000000000190994E-3</v>
      </c>
    </row>
    <row r="6" spans="1:12" x14ac:dyDescent="0.25">
      <c r="A6">
        <v>105</v>
      </c>
      <c r="B6" t="s">
        <v>4</v>
      </c>
      <c r="C6">
        <v>1</v>
      </c>
      <c r="D6" s="1">
        <v>2445907.2480000001</v>
      </c>
      <c r="E6" s="1">
        <v>371555.821</v>
      </c>
      <c r="F6" s="1">
        <v>863.51400000000001</v>
      </c>
      <c r="G6" s="1"/>
      <c r="H6">
        <v>863.404</v>
      </c>
      <c r="I6" s="1">
        <f t="shared" si="0"/>
        <v>0.11000000000001364</v>
      </c>
      <c r="K6">
        <v>863.40899999999999</v>
      </c>
      <c r="L6" s="1">
        <f t="shared" si="1"/>
        <v>0.10500000000001819</v>
      </c>
    </row>
    <row r="7" spans="1:12" x14ac:dyDescent="0.25">
      <c r="A7">
        <v>106</v>
      </c>
      <c r="B7" t="s">
        <v>5</v>
      </c>
      <c r="C7">
        <v>1</v>
      </c>
      <c r="D7" s="1">
        <v>2446561.2650000001</v>
      </c>
      <c r="E7" s="1">
        <v>336789.592</v>
      </c>
      <c r="F7" s="1">
        <v>948.15200000000004</v>
      </c>
      <c r="G7" s="1"/>
      <c r="H7">
        <v>948.22</v>
      </c>
      <c r="I7" s="1">
        <f t="shared" si="0"/>
        <v>-6.7999999999983629E-2</v>
      </c>
      <c r="K7">
        <v>948.22299999999996</v>
      </c>
      <c r="L7" s="1">
        <f t="shared" si="1"/>
        <v>-7.0999999999912689E-2</v>
      </c>
    </row>
    <row r="8" spans="1:12" x14ac:dyDescent="0.25">
      <c r="A8">
        <v>107</v>
      </c>
      <c r="B8" t="s">
        <v>6</v>
      </c>
      <c r="C8">
        <v>1</v>
      </c>
      <c r="D8" s="1">
        <v>2486132.307</v>
      </c>
      <c r="E8" s="1">
        <v>313377.75900000002</v>
      </c>
      <c r="F8" s="1">
        <v>821.64400000000001</v>
      </c>
      <c r="G8" s="1"/>
      <c r="H8">
        <v>821.59299999999996</v>
      </c>
      <c r="I8" s="1">
        <f t="shared" si="0"/>
        <v>5.1000000000044565E-2</v>
      </c>
      <c r="K8">
        <v>821.53300000000002</v>
      </c>
      <c r="L8" s="1">
        <f t="shared" si="1"/>
        <v>0.11099999999999</v>
      </c>
    </row>
    <row r="9" spans="1:12" x14ac:dyDescent="0.25">
      <c r="A9">
        <v>108</v>
      </c>
      <c r="B9" t="s">
        <v>7</v>
      </c>
      <c r="C9">
        <v>1</v>
      </c>
      <c r="D9" s="1">
        <v>2460750.5189999999</v>
      </c>
      <c r="E9" s="1">
        <v>349180.11700000003</v>
      </c>
      <c r="F9" s="1">
        <v>1030.75</v>
      </c>
      <c r="G9" s="1"/>
      <c r="H9">
        <v>1030.6320000000001</v>
      </c>
      <c r="I9" s="1">
        <f t="shared" si="0"/>
        <v>0.11799999999993815</v>
      </c>
      <c r="K9">
        <v>1030.6310000000001</v>
      </c>
      <c r="L9" s="1">
        <f t="shared" si="1"/>
        <v>0.11899999999991451</v>
      </c>
    </row>
    <row r="10" spans="1:12" x14ac:dyDescent="0.25">
      <c r="A10">
        <v>109</v>
      </c>
      <c r="B10" t="s">
        <v>8</v>
      </c>
      <c r="C10">
        <v>1</v>
      </c>
      <c r="D10" s="1">
        <v>2471777.7170000002</v>
      </c>
      <c r="E10" s="1">
        <v>360409.054</v>
      </c>
      <c r="F10" s="1">
        <v>919.65899999999999</v>
      </c>
      <c r="G10" s="1"/>
      <c r="H10">
        <v>919.51700000000005</v>
      </c>
      <c r="I10" s="1">
        <f t="shared" si="0"/>
        <v>0.14199999999993906</v>
      </c>
      <c r="K10">
        <v>919.51199999999994</v>
      </c>
      <c r="L10" s="1">
        <f t="shared" si="1"/>
        <v>0.1470000000000482</v>
      </c>
    </row>
    <row r="11" spans="1:12" x14ac:dyDescent="0.25">
      <c r="A11">
        <v>110</v>
      </c>
      <c r="B11" t="s">
        <v>9</v>
      </c>
      <c r="C11">
        <v>1</v>
      </c>
      <c r="D11" s="1">
        <v>2479515.5099999998</v>
      </c>
      <c r="E11" s="1">
        <v>399489.22700000001</v>
      </c>
      <c r="F11" s="1">
        <v>768.45899999999995</v>
      </c>
      <c r="G11" s="1"/>
      <c r="H11">
        <v>768.41200000000003</v>
      </c>
      <c r="I11" s="1">
        <f t="shared" si="0"/>
        <v>4.6999999999911779E-2</v>
      </c>
      <c r="K11">
        <v>768.39700000000005</v>
      </c>
      <c r="L11" s="1">
        <f t="shared" si="1"/>
        <v>6.1999999999898137E-2</v>
      </c>
    </row>
    <row r="12" spans="1:12" x14ac:dyDescent="0.25">
      <c r="A12">
        <v>111</v>
      </c>
      <c r="B12" t="s">
        <v>10</v>
      </c>
      <c r="C12">
        <v>1</v>
      </c>
      <c r="D12" s="1">
        <v>2464315.3050000002</v>
      </c>
      <c r="E12" s="1">
        <v>423994.49099999998</v>
      </c>
      <c r="F12" s="1">
        <v>856.38400000000001</v>
      </c>
      <c r="G12" s="1"/>
      <c r="H12">
        <v>856.12599999999998</v>
      </c>
      <c r="I12" s="1">
        <f t="shared" si="0"/>
        <v>0.2580000000000382</v>
      </c>
      <c r="K12">
        <v>856.13</v>
      </c>
      <c r="L12" s="1">
        <f t="shared" si="1"/>
        <v>0.2540000000000191</v>
      </c>
    </row>
    <row r="13" spans="1:12" x14ac:dyDescent="0.25">
      <c r="A13">
        <v>112</v>
      </c>
      <c r="B13" t="s">
        <v>5</v>
      </c>
      <c r="C13">
        <v>1</v>
      </c>
      <c r="D13" s="1">
        <v>2443577.571</v>
      </c>
      <c r="E13" s="1">
        <v>418557.26299999998</v>
      </c>
      <c r="F13" s="1">
        <v>923.30700000000002</v>
      </c>
      <c r="G13" s="1"/>
      <c r="H13">
        <v>923.08399999999995</v>
      </c>
      <c r="I13" s="1">
        <f t="shared" si="0"/>
        <v>0.22300000000007003</v>
      </c>
      <c r="K13">
        <v>923.07399999999996</v>
      </c>
      <c r="L13" s="1">
        <f t="shared" si="1"/>
        <v>0.23300000000006094</v>
      </c>
    </row>
    <row r="14" spans="1:12" x14ac:dyDescent="0.25">
      <c r="A14">
        <v>113</v>
      </c>
      <c r="B14" t="s">
        <v>11</v>
      </c>
      <c r="C14">
        <v>1</v>
      </c>
      <c r="D14" s="1">
        <v>2484902.2659999998</v>
      </c>
      <c r="E14" s="1">
        <v>440490.35399999999</v>
      </c>
      <c r="F14" s="1">
        <v>766.23500000000001</v>
      </c>
      <c r="G14" s="1"/>
      <c r="H14">
        <v>766.08299999999997</v>
      </c>
      <c r="I14" s="1">
        <f t="shared" si="0"/>
        <v>0.15200000000004366</v>
      </c>
      <c r="K14">
        <v>766.05600000000004</v>
      </c>
      <c r="L14" s="1">
        <f t="shared" si="1"/>
        <v>0.17899999999997362</v>
      </c>
    </row>
    <row r="15" spans="1:12" x14ac:dyDescent="0.25">
      <c r="A15">
        <v>114</v>
      </c>
      <c r="B15" t="s">
        <v>12</v>
      </c>
      <c r="C15">
        <v>1</v>
      </c>
      <c r="D15" s="1">
        <v>2423954.5449999999</v>
      </c>
      <c r="E15" s="1">
        <v>426153.223</v>
      </c>
      <c r="F15" s="1">
        <v>954.70500000000004</v>
      </c>
      <c r="G15" s="1"/>
      <c r="H15">
        <v>954.43700000000001</v>
      </c>
      <c r="I15" s="1">
        <f t="shared" si="0"/>
        <v>0.2680000000000291</v>
      </c>
      <c r="K15">
        <v>954.44399999999996</v>
      </c>
      <c r="L15" s="1">
        <f t="shared" si="1"/>
        <v>0.26100000000008095</v>
      </c>
    </row>
    <row r="16" spans="1:12" x14ac:dyDescent="0.25">
      <c r="A16">
        <v>115</v>
      </c>
      <c r="B16" t="s">
        <v>10</v>
      </c>
      <c r="C16">
        <v>1</v>
      </c>
      <c r="D16" s="1">
        <v>2410992.8250000002</v>
      </c>
      <c r="E16" s="1">
        <v>404129.14</v>
      </c>
      <c r="F16" s="1">
        <v>906.29399999999998</v>
      </c>
      <c r="G16" s="1"/>
      <c r="H16">
        <v>906.07600000000002</v>
      </c>
      <c r="I16" s="1">
        <f t="shared" si="0"/>
        <v>0.21799999999996089</v>
      </c>
      <c r="K16">
        <v>906.06299999999999</v>
      </c>
      <c r="L16" s="1">
        <f t="shared" si="1"/>
        <v>0.23099999999999454</v>
      </c>
    </row>
    <row r="17" spans="1:12" x14ac:dyDescent="0.25">
      <c r="A17">
        <v>116</v>
      </c>
      <c r="B17" t="s">
        <v>4</v>
      </c>
      <c r="C17">
        <v>1</v>
      </c>
      <c r="D17" s="1">
        <v>2426700.3190000001</v>
      </c>
      <c r="E17" s="1">
        <v>383284.84899999999</v>
      </c>
      <c r="F17" s="1">
        <v>976.45399999999995</v>
      </c>
      <c r="G17" s="1"/>
      <c r="H17">
        <v>976.31700000000001</v>
      </c>
      <c r="I17" s="1">
        <f t="shared" si="0"/>
        <v>0.13699999999994361</v>
      </c>
      <c r="K17">
        <v>976.30399999999997</v>
      </c>
      <c r="L17" s="1">
        <f t="shared" si="1"/>
        <v>0.14999999999997726</v>
      </c>
    </row>
    <row r="18" spans="1:12" x14ac:dyDescent="0.25">
      <c r="A18">
        <v>117</v>
      </c>
      <c r="B18" t="s">
        <v>13</v>
      </c>
      <c r="C18">
        <v>1</v>
      </c>
      <c r="D18" s="1">
        <v>2395037.5490000001</v>
      </c>
      <c r="E18" s="1">
        <v>404204.49699999997</v>
      </c>
      <c r="F18" s="1">
        <v>956.30399999999997</v>
      </c>
      <c r="G18" s="1"/>
      <c r="H18">
        <v>956.20799999999997</v>
      </c>
      <c r="I18" s="1">
        <f t="shared" si="0"/>
        <v>9.6000000000003638E-2</v>
      </c>
      <c r="K18">
        <v>956.21600000000001</v>
      </c>
      <c r="L18" s="1">
        <f t="shared" si="1"/>
        <v>8.7999999999965439E-2</v>
      </c>
    </row>
    <row r="19" spans="1:12" x14ac:dyDescent="0.25">
      <c r="A19">
        <v>118</v>
      </c>
      <c r="B19" t="s">
        <v>14</v>
      </c>
      <c r="C19">
        <v>1</v>
      </c>
      <c r="D19" s="1">
        <v>2363563.3330000001</v>
      </c>
      <c r="E19" s="1">
        <v>433461.864</v>
      </c>
      <c r="F19" s="1">
        <v>869.97299999999996</v>
      </c>
      <c r="G19" s="1"/>
      <c r="H19">
        <v>869.95600000000002</v>
      </c>
      <c r="I19" s="1">
        <f t="shared" si="0"/>
        <v>1.6999999999939064E-2</v>
      </c>
      <c r="K19">
        <v>869.96699999999998</v>
      </c>
      <c r="L19" s="1">
        <f t="shared" si="1"/>
        <v>5.9999999999718057E-3</v>
      </c>
    </row>
    <row r="20" spans="1:12" x14ac:dyDescent="0.25">
      <c r="A20">
        <v>119</v>
      </c>
      <c r="B20" t="s">
        <v>15</v>
      </c>
      <c r="C20">
        <v>1</v>
      </c>
      <c r="D20" s="1">
        <v>2363084.4109999998</v>
      </c>
      <c r="E20" s="1">
        <v>385688.66499999998</v>
      </c>
      <c r="F20" s="1">
        <v>867.51599999999996</v>
      </c>
      <c r="G20" s="1"/>
      <c r="H20">
        <v>867.44399999999996</v>
      </c>
      <c r="I20" s="1">
        <f t="shared" si="0"/>
        <v>7.2000000000002728E-2</v>
      </c>
      <c r="K20">
        <v>867.45</v>
      </c>
      <c r="L20" s="1">
        <f t="shared" si="1"/>
        <v>6.5999999999917236E-2</v>
      </c>
    </row>
    <row r="21" spans="1:12" x14ac:dyDescent="0.25">
      <c r="A21">
        <v>120</v>
      </c>
      <c r="B21" t="s">
        <v>11</v>
      </c>
      <c r="C21">
        <v>1</v>
      </c>
      <c r="D21" s="1">
        <v>2395000.8050000002</v>
      </c>
      <c r="E21" s="1">
        <v>449945.71600000001</v>
      </c>
      <c r="F21" s="1">
        <v>983.87300000000005</v>
      </c>
      <c r="G21" s="1"/>
      <c r="H21">
        <v>983.65700000000004</v>
      </c>
      <c r="I21" s="1">
        <f t="shared" si="0"/>
        <v>0.21600000000000819</v>
      </c>
      <c r="K21">
        <v>983.67</v>
      </c>
      <c r="L21" s="1">
        <f t="shared" si="1"/>
        <v>0.20300000000008822</v>
      </c>
    </row>
    <row r="22" spans="1:12" x14ac:dyDescent="0.25">
      <c r="A22">
        <v>121</v>
      </c>
      <c r="B22" t="s">
        <v>5</v>
      </c>
      <c r="C22">
        <v>1</v>
      </c>
      <c r="D22" s="1">
        <v>2402501.2779999999</v>
      </c>
      <c r="E22" s="1">
        <v>460370.09399999998</v>
      </c>
      <c r="F22" s="1">
        <v>1022.891</v>
      </c>
      <c r="G22" s="1"/>
      <c r="H22">
        <v>1023.028</v>
      </c>
      <c r="I22" s="1">
        <f t="shared" si="0"/>
        <v>-0.1370000000000573</v>
      </c>
      <c r="K22">
        <v>1023.0170000000001</v>
      </c>
      <c r="L22" s="1">
        <f t="shared" si="1"/>
        <v>-0.12600000000009004</v>
      </c>
    </row>
    <row r="23" spans="1:12" x14ac:dyDescent="0.25">
      <c r="A23">
        <v>122</v>
      </c>
      <c r="B23" t="s">
        <v>11</v>
      </c>
      <c r="C23">
        <v>1</v>
      </c>
      <c r="D23" s="1">
        <v>2421027.8130000001</v>
      </c>
      <c r="E23" s="1">
        <v>465950.38699999999</v>
      </c>
      <c r="F23" s="1">
        <v>1119.6579999999999</v>
      </c>
      <c r="G23" s="1"/>
      <c r="H23">
        <v>1119.508</v>
      </c>
      <c r="I23" s="1">
        <f t="shared" si="0"/>
        <v>0.14999999999986358</v>
      </c>
      <c r="K23">
        <v>1119.4549999999999</v>
      </c>
      <c r="L23" s="1">
        <f t="shared" si="1"/>
        <v>0.20299999999997453</v>
      </c>
    </row>
    <row r="24" spans="1:12" x14ac:dyDescent="0.25">
      <c r="A24">
        <v>123</v>
      </c>
      <c r="B24" t="s">
        <v>16</v>
      </c>
      <c r="C24">
        <v>1</v>
      </c>
      <c r="D24" s="1">
        <v>2426040.571</v>
      </c>
      <c r="E24" s="1">
        <v>487253.99800000002</v>
      </c>
      <c r="F24" s="1">
        <v>1099.296</v>
      </c>
      <c r="G24" s="1"/>
      <c r="H24">
        <v>1099.2660000000001</v>
      </c>
      <c r="I24" s="1">
        <f t="shared" si="0"/>
        <v>2.9999999999972715E-2</v>
      </c>
      <c r="K24">
        <v>1099.26</v>
      </c>
      <c r="L24" s="1">
        <f t="shared" si="1"/>
        <v>3.6000000000058208E-2</v>
      </c>
    </row>
    <row r="25" spans="1:12" x14ac:dyDescent="0.25">
      <c r="A25">
        <v>124</v>
      </c>
      <c r="B25" t="s">
        <v>17</v>
      </c>
      <c r="C25">
        <v>1</v>
      </c>
      <c r="D25" s="1">
        <v>2436231.7799999998</v>
      </c>
      <c r="E25" s="1">
        <v>498172.35399999999</v>
      </c>
      <c r="F25" s="1">
        <v>1172.9079999999999</v>
      </c>
      <c r="G25" s="1"/>
      <c r="H25">
        <v>1172.787</v>
      </c>
      <c r="I25" s="1">
        <f t="shared" si="0"/>
        <v>0.12099999999986721</v>
      </c>
      <c r="K25">
        <v>1172.77</v>
      </c>
      <c r="L25" s="1">
        <f t="shared" si="1"/>
        <v>0.13799999999991996</v>
      </c>
    </row>
    <row r="26" spans="1:12" x14ac:dyDescent="0.25">
      <c r="A26">
        <v>125</v>
      </c>
      <c r="B26" t="s">
        <v>18</v>
      </c>
      <c r="C26">
        <v>1</v>
      </c>
      <c r="D26" s="1">
        <v>2389355.071</v>
      </c>
      <c r="E26" s="1">
        <v>476498.80200000003</v>
      </c>
      <c r="F26" s="1">
        <v>978.78800000000001</v>
      </c>
      <c r="G26" s="1"/>
      <c r="H26">
        <v>978.93499999999995</v>
      </c>
      <c r="I26" s="1">
        <f t="shared" si="0"/>
        <v>-0.14699999999993452</v>
      </c>
      <c r="K26">
        <v>978.92499999999995</v>
      </c>
      <c r="L26" s="1">
        <f t="shared" si="1"/>
        <v>-0.13699999999994361</v>
      </c>
    </row>
    <row r="27" spans="1:12" x14ac:dyDescent="0.25">
      <c r="A27">
        <v>126</v>
      </c>
      <c r="B27" t="s">
        <v>19</v>
      </c>
      <c r="C27">
        <v>1</v>
      </c>
      <c r="D27" s="1">
        <v>2478562.656</v>
      </c>
      <c r="E27" s="1">
        <v>503969.38299999997</v>
      </c>
      <c r="F27" s="1">
        <v>880.774</v>
      </c>
      <c r="G27" s="1"/>
      <c r="H27">
        <v>880.78099999999995</v>
      </c>
      <c r="I27" s="1">
        <f t="shared" si="0"/>
        <v>-6.9999999999481588E-3</v>
      </c>
      <c r="K27">
        <v>880.79</v>
      </c>
      <c r="L27" s="1">
        <f t="shared" si="1"/>
        <v>-1.5999999999962711E-2</v>
      </c>
    </row>
    <row r="28" spans="1:12" x14ac:dyDescent="0.25">
      <c r="A28">
        <v>127</v>
      </c>
      <c r="B28" t="s">
        <v>20</v>
      </c>
      <c r="C28">
        <v>1</v>
      </c>
      <c r="D28" s="1">
        <v>2454347.6800000002</v>
      </c>
      <c r="E28" s="1">
        <v>487836.97200000001</v>
      </c>
      <c r="F28" s="1">
        <v>871.88900000000001</v>
      </c>
      <c r="G28" s="1"/>
      <c r="H28">
        <v>871.95399999999995</v>
      </c>
      <c r="I28" s="1">
        <f t="shared" si="0"/>
        <v>-6.4999999999940883E-2</v>
      </c>
      <c r="K28">
        <v>871.99199999999996</v>
      </c>
      <c r="L28" s="1">
        <f t="shared" si="1"/>
        <v>-0.1029999999999518</v>
      </c>
    </row>
    <row r="29" spans="1:12" x14ac:dyDescent="0.25">
      <c r="A29">
        <v>128</v>
      </c>
      <c r="B29" t="s">
        <v>4</v>
      </c>
      <c r="C29">
        <v>1</v>
      </c>
      <c r="D29" s="1">
        <v>2479457.3790000002</v>
      </c>
      <c r="E29" s="1">
        <v>445608.951</v>
      </c>
      <c r="F29" s="1">
        <v>846.15499999999997</v>
      </c>
      <c r="G29" s="1"/>
      <c r="H29">
        <v>846</v>
      </c>
      <c r="I29" s="1">
        <f t="shared" si="0"/>
        <v>0.15499999999997272</v>
      </c>
      <c r="K29">
        <v>846.00199999999995</v>
      </c>
      <c r="L29" s="1">
        <f t="shared" si="1"/>
        <v>0.15300000000002001</v>
      </c>
    </row>
    <row r="30" spans="1:12" x14ac:dyDescent="0.25">
      <c r="A30">
        <v>129</v>
      </c>
      <c r="B30" t="s">
        <v>21</v>
      </c>
      <c r="C30">
        <v>1</v>
      </c>
      <c r="D30" s="1">
        <v>2460046.926</v>
      </c>
      <c r="E30" s="1">
        <v>455435.24300000002</v>
      </c>
      <c r="F30" s="1">
        <v>910.38300000000004</v>
      </c>
      <c r="G30" s="1"/>
      <c r="H30">
        <v>910.24099999999999</v>
      </c>
      <c r="I30" s="1">
        <f t="shared" si="0"/>
        <v>0.14200000000005275</v>
      </c>
      <c r="K30">
        <v>910.22900000000004</v>
      </c>
      <c r="L30" s="1">
        <f t="shared" si="1"/>
        <v>0.15399999999999636</v>
      </c>
    </row>
    <row r="31" spans="1:12" x14ac:dyDescent="0.25">
      <c r="A31">
        <v>130</v>
      </c>
      <c r="B31" t="s">
        <v>22</v>
      </c>
      <c r="C31">
        <v>1</v>
      </c>
      <c r="D31" s="1">
        <v>2487892.7620000001</v>
      </c>
      <c r="E31" s="1">
        <v>528420.04200000002</v>
      </c>
      <c r="F31" s="1">
        <v>832.06200000000001</v>
      </c>
      <c r="G31" s="1"/>
      <c r="H31">
        <v>832.02300000000002</v>
      </c>
      <c r="I31" s="1">
        <f t="shared" si="0"/>
        <v>3.8999999999987267E-2</v>
      </c>
      <c r="K31">
        <v>832.03200000000004</v>
      </c>
      <c r="L31" s="1">
        <f t="shared" si="1"/>
        <v>2.9999999999972715E-2</v>
      </c>
    </row>
    <row r="32" spans="1:12" x14ac:dyDescent="0.25">
      <c r="A32">
        <v>131</v>
      </c>
      <c r="B32" t="s">
        <v>23</v>
      </c>
      <c r="C32">
        <v>1</v>
      </c>
      <c r="D32" s="1">
        <v>2462257.1880000001</v>
      </c>
      <c r="E32" s="1">
        <v>525438.75399999996</v>
      </c>
      <c r="F32" s="1">
        <v>884.87300000000005</v>
      </c>
      <c r="G32" s="1"/>
      <c r="H32">
        <v>884.95600000000002</v>
      </c>
      <c r="I32" s="1">
        <f t="shared" si="0"/>
        <v>-8.2999999999969987E-2</v>
      </c>
      <c r="K32">
        <v>884.92700000000002</v>
      </c>
      <c r="L32" s="1">
        <f t="shared" si="1"/>
        <v>-5.3999999999973625E-2</v>
      </c>
    </row>
    <row r="33" spans="1:12" x14ac:dyDescent="0.25">
      <c r="A33">
        <v>132</v>
      </c>
      <c r="B33" t="s">
        <v>23</v>
      </c>
      <c r="C33">
        <v>1</v>
      </c>
      <c r="D33" s="1">
        <v>2427701.6349999998</v>
      </c>
      <c r="E33" s="1">
        <v>524995.5</v>
      </c>
      <c r="F33" s="1">
        <v>1168.24</v>
      </c>
      <c r="G33" s="1"/>
      <c r="H33">
        <v>1168.33</v>
      </c>
      <c r="I33" s="1">
        <f t="shared" si="0"/>
        <v>-8.9999999999918145E-2</v>
      </c>
      <c r="K33">
        <v>1168.3420000000001</v>
      </c>
      <c r="L33" s="1">
        <f t="shared" si="1"/>
        <v>-0.10200000000008913</v>
      </c>
    </row>
    <row r="34" spans="1:12" x14ac:dyDescent="0.25">
      <c r="A34">
        <v>133</v>
      </c>
      <c r="B34" t="s">
        <v>11</v>
      </c>
      <c r="C34">
        <v>1</v>
      </c>
      <c r="D34" s="1">
        <v>2408857.9670000002</v>
      </c>
      <c r="E34" s="1">
        <v>530074.299</v>
      </c>
      <c r="F34" s="1">
        <v>1061.808</v>
      </c>
      <c r="G34" s="1"/>
      <c r="H34">
        <v>1061.7159999999999</v>
      </c>
      <c r="I34" s="1">
        <f t="shared" si="0"/>
        <v>9.2000000000098225E-2</v>
      </c>
      <c r="K34">
        <v>1061.691</v>
      </c>
      <c r="L34" s="1">
        <f t="shared" si="1"/>
        <v>0.1169999999999618</v>
      </c>
    </row>
    <row r="35" spans="1:12" x14ac:dyDescent="0.25">
      <c r="A35">
        <v>134</v>
      </c>
      <c r="B35" t="s">
        <v>24</v>
      </c>
      <c r="C35">
        <v>1</v>
      </c>
      <c r="D35" s="1">
        <v>2403534.2629999998</v>
      </c>
      <c r="E35" s="1">
        <v>514162.53</v>
      </c>
      <c r="F35" s="1">
        <v>974.44500000000005</v>
      </c>
      <c r="G35" s="1"/>
      <c r="H35">
        <v>974.50699999999995</v>
      </c>
      <c r="I35" s="1">
        <f t="shared" si="0"/>
        <v>-6.1999999999898137E-2</v>
      </c>
      <c r="K35">
        <v>974.47799999999995</v>
      </c>
      <c r="L35" s="1">
        <f t="shared" si="1"/>
        <v>-3.2999999999901775E-2</v>
      </c>
    </row>
    <row r="36" spans="1:12" x14ac:dyDescent="0.25">
      <c r="A36">
        <v>135</v>
      </c>
      <c r="B36" t="s">
        <v>25</v>
      </c>
      <c r="C36">
        <v>1</v>
      </c>
      <c r="D36" s="1">
        <v>2467106.29</v>
      </c>
      <c r="E36" s="1">
        <v>546334.31200000003</v>
      </c>
      <c r="F36" s="1">
        <v>879.89</v>
      </c>
      <c r="G36" s="1"/>
      <c r="H36">
        <v>879.94899999999996</v>
      </c>
      <c r="I36" s="1">
        <f t="shared" si="0"/>
        <v>-5.8999999999969077E-2</v>
      </c>
      <c r="K36">
        <v>879.95100000000002</v>
      </c>
      <c r="L36" s="1">
        <f t="shared" si="1"/>
        <v>-6.100000000003547E-2</v>
      </c>
    </row>
    <row r="37" spans="1:12" x14ac:dyDescent="0.25">
      <c r="A37">
        <v>136</v>
      </c>
      <c r="B37" t="s">
        <v>17</v>
      </c>
      <c r="C37">
        <v>1</v>
      </c>
      <c r="D37" s="1">
        <v>2482842.5320000001</v>
      </c>
      <c r="E37" s="1">
        <v>562620.98400000005</v>
      </c>
      <c r="F37" s="1">
        <v>802.03899999999999</v>
      </c>
      <c r="G37" s="1"/>
      <c r="H37">
        <v>801.98500000000001</v>
      </c>
      <c r="I37" s="1">
        <f t="shared" si="0"/>
        <v>5.3999999999973625E-2</v>
      </c>
      <c r="K37">
        <v>802.01</v>
      </c>
      <c r="L37" s="1">
        <f t="shared" si="1"/>
        <v>2.8999999999996362E-2</v>
      </c>
    </row>
    <row r="38" spans="1:12" x14ac:dyDescent="0.25">
      <c r="A38">
        <v>137</v>
      </c>
      <c r="B38" t="s">
        <v>1</v>
      </c>
      <c r="C38">
        <v>1</v>
      </c>
      <c r="D38" s="1">
        <v>2441968.5669999998</v>
      </c>
      <c r="E38" s="1">
        <v>550679.19700000004</v>
      </c>
      <c r="F38" s="1">
        <v>937.21699999999998</v>
      </c>
      <c r="G38" s="1"/>
      <c r="H38">
        <v>937.25099999999998</v>
      </c>
      <c r="I38" s="1">
        <f t="shared" si="0"/>
        <v>-3.3999999999991815E-2</v>
      </c>
      <c r="K38">
        <v>937.25</v>
      </c>
      <c r="L38" s="1">
        <f t="shared" si="1"/>
        <v>-3.3000000000015461E-2</v>
      </c>
    </row>
    <row r="39" spans="1:12" x14ac:dyDescent="0.25">
      <c r="A39">
        <v>138</v>
      </c>
      <c r="B39" t="s">
        <v>19</v>
      </c>
      <c r="C39">
        <v>1</v>
      </c>
      <c r="D39" s="1">
        <v>2392866.5929999999</v>
      </c>
      <c r="E39" s="1">
        <v>564298.94799999997</v>
      </c>
      <c r="F39" s="1">
        <v>994.08399999999995</v>
      </c>
      <c r="G39" s="1"/>
      <c r="H39">
        <v>994.04100000000005</v>
      </c>
      <c r="I39" s="1">
        <f t="shared" si="0"/>
        <v>4.299999999989268E-2</v>
      </c>
      <c r="K39">
        <v>994.03300000000002</v>
      </c>
      <c r="L39" s="1">
        <f t="shared" si="1"/>
        <v>5.0999999999930878E-2</v>
      </c>
    </row>
    <row r="40" spans="1:12" x14ac:dyDescent="0.25">
      <c r="A40">
        <v>139</v>
      </c>
      <c r="B40" t="s">
        <v>17</v>
      </c>
      <c r="C40">
        <v>1</v>
      </c>
      <c r="D40" s="1">
        <v>2403356.2340000002</v>
      </c>
      <c r="E40" s="1">
        <v>535184.61300000001</v>
      </c>
      <c r="F40" s="1">
        <v>967.30399999999997</v>
      </c>
      <c r="G40" s="1"/>
      <c r="H40">
        <v>967.38800000000003</v>
      </c>
      <c r="I40" s="1">
        <f t="shared" si="0"/>
        <v>-8.4000000000060027E-2</v>
      </c>
      <c r="K40">
        <v>967.39300000000003</v>
      </c>
      <c r="L40" s="1">
        <f t="shared" si="1"/>
        <v>-8.9000000000055479E-2</v>
      </c>
    </row>
    <row r="41" spans="1:12" x14ac:dyDescent="0.25">
      <c r="A41">
        <v>140</v>
      </c>
      <c r="B41" t="s">
        <v>24</v>
      </c>
      <c r="C41">
        <v>1</v>
      </c>
      <c r="D41" s="1">
        <v>2551627.8679999998</v>
      </c>
      <c r="E41" s="1">
        <v>564770.11800000002</v>
      </c>
      <c r="F41" s="1">
        <v>651.33000000000004</v>
      </c>
      <c r="G41" s="1"/>
      <c r="H41">
        <v>651.91399999999999</v>
      </c>
      <c r="I41" s="1">
        <f t="shared" si="0"/>
        <v>-0.58399999999994634</v>
      </c>
      <c r="K41">
        <v>651.89599999999996</v>
      </c>
      <c r="L41" s="1">
        <f t="shared" si="1"/>
        <v>-0.56599999999991724</v>
      </c>
    </row>
    <row r="42" spans="1:12" x14ac:dyDescent="0.25">
      <c r="A42">
        <v>141</v>
      </c>
      <c r="B42" t="s">
        <v>26</v>
      </c>
      <c r="C42">
        <v>1</v>
      </c>
      <c r="D42" s="1">
        <v>2514582.105</v>
      </c>
      <c r="E42" s="1">
        <v>558510.33600000001</v>
      </c>
      <c r="F42" s="1">
        <v>860.37300000000005</v>
      </c>
      <c r="G42" s="1"/>
      <c r="H42">
        <v>860.56799999999998</v>
      </c>
      <c r="I42" s="1">
        <f t="shared" si="0"/>
        <v>-0.19499999999993634</v>
      </c>
      <c r="K42">
        <v>860.49800000000005</v>
      </c>
      <c r="L42" s="1">
        <f t="shared" si="1"/>
        <v>-0.125</v>
      </c>
    </row>
    <row r="43" spans="1:12" x14ac:dyDescent="0.25">
      <c r="A43">
        <v>142</v>
      </c>
      <c r="B43" t="s">
        <v>27</v>
      </c>
      <c r="C43">
        <v>1</v>
      </c>
      <c r="D43" s="1">
        <v>2496030.27</v>
      </c>
      <c r="E43" s="1">
        <v>563010.66200000001</v>
      </c>
      <c r="F43" s="1">
        <v>861.76400000000001</v>
      </c>
      <c r="G43" s="1"/>
      <c r="H43">
        <v>861.98599999999999</v>
      </c>
      <c r="I43" s="1">
        <f t="shared" si="0"/>
        <v>-0.22199999999997999</v>
      </c>
      <c r="K43">
        <v>861.97799999999995</v>
      </c>
      <c r="L43" s="1">
        <f t="shared" si="1"/>
        <v>-0.21399999999994179</v>
      </c>
    </row>
    <row r="44" spans="1:12" x14ac:dyDescent="0.25">
      <c r="A44">
        <v>143</v>
      </c>
      <c r="B44" t="s">
        <v>28</v>
      </c>
      <c r="C44">
        <v>1</v>
      </c>
      <c r="D44" s="1">
        <v>2501841.9199999999</v>
      </c>
      <c r="E44" s="1">
        <v>544256.46100000001</v>
      </c>
      <c r="F44" s="1">
        <v>795.49699999999996</v>
      </c>
      <c r="G44" s="1"/>
      <c r="H44">
        <v>795.697</v>
      </c>
      <c r="I44" s="1">
        <f t="shared" si="0"/>
        <v>-0.20000000000004547</v>
      </c>
      <c r="K44">
        <v>795.68</v>
      </c>
      <c r="L44" s="1">
        <f t="shared" si="1"/>
        <v>-0.18299999999999272</v>
      </c>
    </row>
    <row r="45" spans="1:12" x14ac:dyDescent="0.25">
      <c r="A45">
        <v>144</v>
      </c>
      <c r="B45" t="s">
        <v>29</v>
      </c>
      <c r="C45">
        <v>1</v>
      </c>
      <c r="D45" s="1">
        <v>2499443.0240000002</v>
      </c>
      <c r="E45" s="1">
        <v>531311.00899999996</v>
      </c>
      <c r="F45" s="1">
        <v>900.29200000000003</v>
      </c>
      <c r="G45" s="1"/>
      <c r="H45">
        <v>900.327</v>
      </c>
      <c r="I45" s="1">
        <f t="shared" si="0"/>
        <v>-3.4999999999968168E-2</v>
      </c>
      <c r="K45">
        <v>900.327</v>
      </c>
      <c r="L45" s="1">
        <f t="shared" si="1"/>
        <v>-3.4999999999968168E-2</v>
      </c>
    </row>
    <row r="46" spans="1:12" x14ac:dyDescent="0.25">
      <c r="A46">
        <v>145</v>
      </c>
      <c r="B46" t="s">
        <v>30</v>
      </c>
      <c r="C46">
        <v>1</v>
      </c>
      <c r="D46" s="1">
        <v>2513628.125</v>
      </c>
      <c r="E46" s="1">
        <v>521148.88699999999</v>
      </c>
      <c r="F46" s="1">
        <v>795.71100000000001</v>
      </c>
      <c r="G46" s="1"/>
      <c r="H46">
        <v>795.702</v>
      </c>
      <c r="I46" s="1">
        <f t="shared" si="0"/>
        <v>9.0000000000145519E-3</v>
      </c>
      <c r="K46">
        <v>795.72400000000005</v>
      </c>
      <c r="L46" s="1">
        <f t="shared" si="1"/>
        <v>-1.3000000000033651E-2</v>
      </c>
    </row>
    <row r="47" spans="1:12" x14ac:dyDescent="0.25">
      <c r="A47">
        <v>146</v>
      </c>
      <c r="B47" t="s">
        <v>31</v>
      </c>
      <c r="C47">
        <v>1</v>
      </c>
      <c r="D47" s="1">
        <v>2515438.5660000001</v>
      </c>
      <c r="E47" s="1">
        <v>542635.97900000005</v>
      </c>
      <c r="F47" s="1">
        <v>846.26099999999997</v>
      </c>
      <c r="G47" s="1"/>
      <c r="H47">
        <v>846.23500000000001</v>
      </c>
      <c r="I47" s="1">
        <f t="shared" si="0"/>
        <v>2.5999999999953616E-2</v>
      </c>
      <c r="K47">
        <v>846.22500000000002</v>
      </c>
      <c r="L47" s="1">
        <f t="shared" si="1"/>
        <v>3.5999999999944521E-2</v>
      </c>
    </row>
    <row r="48" spans="1:12" x14ac:dyDescent="0.25">
      <c r="A48">
        <v>147</v>
      </c>
      <c r="B48" t="s">
        <v>32</v>
      </c>
      <c r="C48">
        <v>1</v>
      </c>
      <c r="D48" s="1">
        <v>2535813.52</v>
      </c>
      <c r="E48" s="1">
        <v>543177.37100000004</v>
      </c>
      <c r="F48" s="1">
        <v>737.41499999999996</v>
      </c>
      <c r="G48" s="1"/>
      <c r="H48">
        <v>737.37400000000002</v>
      </c>
      <c r="I48" s="1">
        <f t="shared" si="0"/>
        <v>4.0999999999939973E-2</v>
      </c>
      <c r="K48">
        <v>737.38499999999999</v>
      </c>
      <c r="L48" s="1">
        <f t="shared" si="1"/>
        <v>2.9999999999972715E-2</v>
      </c>
    </row>
    <row r="49" spans="1:12" x14ac:dyDescent="0.25">
      <c r="A49">
        <v>148</v>
      </c>
      <c r="B49" t="s">
        <v>11</v>
      </c>
      <c r="C49">
        <v>1</v>
      </c>
      <c r="D49" s="1">
        <v>2549405.0299999998</v>
      </c>
      <c r="E49" s="1">
        <v>548820.79099999997</v>
      </c>
      <c r="F49" s="1">
        <v>681.66399999999999</v>
      </c>
      <c r="G49" s="1"/>
      <c r="H49">
        <v>681.58399999999995</v>
      </c>
      <c r="I49" s="1">
        <f t="shared" si="0"/>
        <v>8.0000000000040927E-2</v>
      </c>
      <c r="K49">
        <v>681.601</v>
      </c>
      <c r="L49" s="1">
        <f t="shared" si="1"/>
        <v>6.2999999999988177E-2</v>
      </c>
    </row>
    <row r="50" spans="1:12" x14ac:dyDescent="0.25">
      <c r="A50">
        <v>149</v>
      </c>
      <c r="B50" t="s">
        <v>33</v>
      </c>
      <c r="C50">
        <v>1</v>
      </c>
      <c r="D50" s="1">
        <v>2533976.963</v>
      </c>
      <c r="E50" s="1">
        <v>522865.65</v>
      </c>
      <c r="F50" s="1">
        <v>735.53499999999997</v>
      </c>
      <c r="G50" s="1"/>
      <c r="H50">
        <v>735.60500000000002</v>
      </c>
      <c r="I50" s="1">
        <f t="shared" si="0"/>
        <v>-7.0000000000050022E-2</v>
      </c>
      <c r="K50">
        <v>735.60400000000004</v>
      </c>
      <c r="L50" s="1">
        <f t="shared" si="1"/>
        <v>-6.9000000000073669E-2</v>
      </c>
    </row>
    <row r="51" spans="1:12" x14ac:dyDescent="0.25">
      <c r="A51">
        <v>150</v>
      </c>
      <c r="B51" t="s">
        <v>34</v>
      </c>
      <c r="C51">
        <v>1</v>
      </c>
      <c r="D51" s="1">
        <v>2527586.2110000001</v>
      </c>
      <c r="E51" s="1">
        <v>512212.20400000003</v>
      </c>
      <c r="F51" s="1">
        <v>744.51599999999996</v>
      </c>
      <c r="G51" s="1"/>
      <c r="H51">
        <v>744.73900000000003</v>
      </c>
      <c r="I51" s="1">
        <f t="shared" si="0"/>
        <v>-0.22300000000007003</v>
      </c>
      <c r="K51">
        <v>744.74300000000005</v>
      </c>
      <c r="L51" s="1">
        <f t="shared" si="1"/>
        <v>-0.22700000000008913</v>
      </c>
    </row>
    <row r="52" spans="1:12" x14ac:dyDescent="0.25">
      <c r="A52">
        <v>151</v>
      </c>
      <c r="B52" t="s">
        <v>11</v>
      </c>
      <c r="C52">
        <v>1</v>
      </c>
      <c r="D52" s="1">
        <v>2509300.0240000002</v>
      </c>
      <c r="E52" s="1">
        <v>505077.95400000003</v>
      </c>
      <c r="F52" s="1">
        <v>788.22400000000005</v>
      </c>
      <c r="G52" s="1"/>
      <c r="H52">
        <v>788.09199999999998</v>
      </c>
      <c r="I52" s="1">
        <f t="shared" si="0"/>
        <v>0.13200000000006185</v>
      </c>
      <c r="K52">
        <v>788.08</v>
      </c>
      <c r="L52" s="1">
        <f t="shared" si="1"/>
        <v>0.14400000000000546</v>
      </c>
    </row>
    <row r="53" spans="1:12" x14ac:dyDescent="0.25">
      <c r="A53">
        <v>152</v>
      </c>
      <c r="B53" t="s">
        <v>35</v>
      </c>
      <c r="C53">
        <v>1</v>
      </c>
      <c r="D53" s="1">
        <v>2494545.4070000001</v>
      </c>
      <c r="E53" s="1">
        <v>515231.15</v>
      </c>
      <c r="F53" s="1">
        <v>878.45699999999999</v>
      </c>
      <c r="G53" s="1"/>
      <c r="H53">
        <v>878.399</v>
      </c>
      <c r="I53" s="1">
        <f t="shared" si="0"/>
        <v>5.7999999999992724E-2</v>
      </c>
      <c r="K53">
        <v>878.41099999999994</v>
      </c>
      <c r="L53" s="1">
        <f t="shared" si="1"/>
        <v>4.6000000000049113E-2</v>
      </c>
    </row>
    <row r="54" spans="1:12" x14ac:dyDescent="0.25">
      <c r="A54">
        <v>153</v>
      </c>
      <c r="B54" t="s">
        <v>36</v>
      </c>
      <c r="C54">
        <v>1</v>
      </c>
      <c r="D54" s="1">
        <v>2491122.2259999998</v>
      </c>
      <c r="E54" s="1">
        <v>498644.89899999998</v>
      </c>
      <c r="F54" s="1">
        <v>848.63099999999997</v>
      </c>
      <c r="G54" s="1"/>
      <c r="H54">
        <v>848.75800000000004</v>
      </c>
      <c r="I54" s="1">
        <f t="shared" si="0"/>
        <v>-0.12700000000006639</v>
      </c>
      <c r="K54">
        <v>848.77599999999995</v>
      </c>
      <c r="L54" s="1">
        <f t="shared" si="1"/>
        <v>-0.14499999999998181</v>
      </c>
    </row>
    <row r="55" spans="1:12" x14ac:dyDescent="0.25">
      <c r="A55">
        <v>154</v>
      </c>
      <c r="B55" t="s">
        <v>37</v>
      </c>
      <c r="C55">
        <v>1</v>
      </c>
      <c r="D55" s="1">
        <v>2513420.8130000001</v>
      </c>
      <c r="E55" s="1">
        <v>494460.37800000003</v>
      </c>
      <c r="F55" s="1">
        <v>768.13</v>
      </c>
      <c r="G55" s="1"/>
      <c r="H55">
        <v>768.18</v>
      </c>
      <c r="I55" s="1">
        <f t="shared" si="0"/>
        <v>-4.9999999999954525E-2</v>
      </c>
      <c r="K55">
        <v>768.18600000000004</v>
      </c>
      <c r="L55" s="1">
        <f t="shared" si="1"/>
        <v>-5.6000000000040018E-2</v>
      </c>
    </row>
    <row r="56" spans="1:12" x14ac:dyDescent="0.25">
      <c r="A56">
        <v>155</v>
      </c>
      <c r="B56" t="s">
        <v>38</v>
      </c>
      <c r="C56">
        <v>1</v>
      </c>
      <c r="D56" s="1">
        <v>2503206.88</v>
      </c>
      <c r="E56" s="1">
        <v>480052.04200000002</v>
      </c>
      <c r="F56" s="1">
        <v>797.80399999999997</v>
      </c>
      <c r="G56" s="1"/>
      <c r="H56">
        <v>797.70500000000004</v>
      </c>
      <c r="I56" s="1">
        <f t="shared" si="0"/>
        <v>9.8999999999932697E-2</v>
      </c>
      <c r="K56">
        <v>797.70500000000004</v>
      </c>
      <c r="L56" s="1">
        <f t="shared" si="1"/>
        <v>9.8999999999932697E-2</v>
      </c>
    </row>
    <row r="57" spans="1:12" x14ac:dyDescent="0.25">
      <c r="A57">
        <v>156</v>
      </c>
      <c r="B57" t="s">
        <v>39</v>
      </c>
      <c r="C57">
        <v>1</v>
      </c>
      <c r="D57" s="1">
        <v>2522421.7609999999</v>
      </c>
      <c r="E57" s="1">
        <v>473506.087</v>
      </c>
      <c r="F57" s="1">
        <v>683.20799999999997</v>
      </c>
      <c r="G57" s="1"/>
      <c r="H57">
        <v>683.13800000000003</v>
      </c>
      <c r="I57" s="1">
        <f t="shared" si="0"/>
        <v>6.9999999999936335E-2</v>
      </c>
      <c r="K57">
        <v>683.18399999999997</v>
      </c>
      <c r="L57" s="1">
        <f t="shared" si="1"/>
        <v>2.4000000000000909E-2</v>
      </c>
    </row>
    <row r="58" spans="1:12" x14ac:dyDescent="0.25">
      <c r="A58">
        <v>157</v>
      </c>
      <c r="B58" t="s">
        <v>28</v>
      </c>
      <c r="C58">
        <v>1</v>
      </c>
      <c r="D58" s="1">
        <v>2489729.818</v>
      </c>
      <c r="E58" s="1">
        <v>461886.42499999999</v>
      </c>
      <c r="F58" s="1">
        <v>810.14800000000002</v>
      </c>
      <c r="G58" s="1"/>
      <c r="H58">
        <v>810.00099999999998</v>
      </c>
      <c r="I58" s="1">
        <f t="shared" si="0"/>
        <v>0.1470000000000482</v>
      </c>
      <c r="K58">
        <v>810.03200000000004</v>
      </c>
      <c r="L58" s="1">
        <f t="shared" si="1"/>
        <v>0.11599999999998545</v>
      </c>
    </row>
    <row r="59" spans="1:12" x14ac:dyDescent="0.25">
      <c r="A59">
        <v>158</v>
      </c>
      <c r="B59" t="s">
        <v>33</v>
      </c>
      <c r="C59">
        <v>1</v>
      </c>
      <c r="D59" s="1">
        <v>2499281.423</v>
      </c>
      <c r="E59" s="1">
        <v>451623.06199999998</v>
      </c>
      <c r="F59" s="1">
        <v>766.178</v>
      </c>
      <c r="G59" s="1"/>
      <c r="H59">
        <v>766.07100000000003</v>
      </c>
      <c r="I59" s="1">
        <f t="shared" si="0"/>
        <v>0.1069999999999709</v>
      </c>
      <c r="K59">
        <v>766.06100000000004</v>
      </c>
      <c r="L59" s="1">
        <f t="shared" si="1"/>
        <v>0.1169999999999618</v>
      </c>
    </row>
    <row r="60" spans="1:12" x14ac:dyDescent="0.25">
      <c r="A60">
        <v>159</v>
      </c>
      <c r="B60" t="s">
        <v>40</v>
      </c>
      <c r="C60">
        <v>1</v>
      </c>
      <c r="D60" s="1">
        <v>2516459.4870000002</v>
      </c>
      <c r="E60" s="1">
        <v>452083.87699999998</v>
      </c>
      <c r="F60" s="1">
        <v>697.52800000000002</v>
      </c>
      <c r="G60" s="1"/>
      <c r="H60">
        <v>697.25599999999997</v>
      </c>
      <c r="I60" s="1">
        <f t="shared" si="0"/>
        <v>0.2720000000000482</v>
      </c>
      <c r="K60">
        <v>697.28499999999997</v>
      </c>
      <c r="L60" s="1">
        <f t="shared" si="1"/>
        <v>0.24300000000005184</v>
      </c>
    </row>
    <row r="61" spans="1:12" x14ac:dyDescent="0.25">
      <c r="A61">
        <v>160</v>
      </c>
      <c r="B61" t="s">
        <v>41</v>
      </c>
      <c r="C61">
        <v>1</v>
      </c>
      <c r="D61" s="1">
        <v>2529764.5929999999</v>
      </c>
      <c r="E61" s="1">
        <v>435821.283</v>
      </c>
      <c r="F61" s="1">
        <v>667.66300000000001</v>
      </c>
      <c r="G61" s="1"/>
      <c r="H61">
        <v>667.32600000000002</v>
      </c>
      <c r="I61" s="1">
        <f t="shared" si="0"/>
        <v>0.33699999999998909</v>
      </c>
      <c r="K61">
        <v>667.34299999999996</v>
      </c>
      <c r="L61" s="1">
        <f t="shared" si="1"/>
        <v>0.32000000000005002</v>
      </c>
    </row>
    <row r="62" spans="1:12" x14ac:dyDescent="0.25">
      <c r="A62">
        <v>161</v>
      </c>
      <c r="B62" t="s">
        <v>42</v>
      </c>
      <c r="C62">
        <v>1</v>
      </c>
      <c r="D62" s="1">
        <v>2512143.9029999999</v>
      </c>
      <c r="E62" s="1">
        <v>436860.98300000001</v>
      </c>
      <c r="F62" s="1">
        <v>653.38499999999999</v>
      </c>
      <c r="G62" s="1"/>
      <c r="H62">
        <v>653.23500000000001</v>
      </c>
      <c r="I62" s="1">
        <f t="shared" si="0"/>
        <v>0.14999999999997726</v>
      </c>
      <c r="K62">
        <v>653.21400000000006</v>
      </c>
      <c r="L62" s="1">
        <f t="shared" si="1"/>
        <v>0.17099999999993543</v>
      </c>
    </row>
    <row r="63" spans="1:12" x14ac:dyDescent="0.25">
      <c r="A63">
        <v>162</v>
      </c>
      <c r="B63" t="s">
        <v>43</v>
      </c>
      <c r="C63">
        <v>1</v>
      </c>
      <c r="D63" s="1">
        <v>2495730.1370000001</v>
      </c>
      <c r="E63" s="1">
        <v>425272.891</v>
      </c>
      <c r="F63" s="1">
        <v>722.51900000000001</v>
      </c>
      <c r="G63" s="1"/>
      <c r="H63">
        <v>722.58299999999997</v>
      </c>
      <c r="I63" s="1">
        <f t="shared" si="0"/>
        <v>-6.399999999996453E-2</v>
      </c>
      <c r="K63">
        <v>722.577</v>
      </c>
      <c r="L63" s="1">
        <f t="shared" si="1"/>
        <v>-5.7999999999992724E-2</v>
      </c>
    </row>
    <row r="64" spans="1:12" x14ac:dyDescent="0.25">
      <c r="A64">
        <v>163</v>
      </c>
      <c r="B64" t="s">
        <v>44</v>
      </c>
      <c r="C64">
        <v>1</v>
      </c>
      <c r="D64" s="1">
        <v>2494336.1680000001</v>
      </c>
      <c r="E64" s="1">
        <v>412761.37900000002</v>
      </c>
      <c r="F64" s="1">
        <v>735.495</v>
      </c>
      <c r="G64" s="1"/>
      <c r="H64">
        <v>735.26400000000001</v>
      </c>
      <c r="I64" s="1">
        <f t="shared" si="0"/>
        <v>0.23099999999999454</v>
      </c>
      <c r="K64">
        <v>735.25800000000004</v>
      </c>
      <c r="L64" s="1">
        <f t="shared" si="1"/>
        <v>0.23699999999996635</v>
      </c>
    </row>
    <row r="65" spans="1:12" x14ac:dyDescent="0.25">
      <c r="A65">
        <v>164</v>
      </c>
      <c r="B65" t="s">
        <v>45</v>
      </c>
      <c r="C65">
        <v>1</v>
      </c>
      <c r="D65" s="1">
        <v>2504110.4509999999</v>
      </c>
      <c r="E65" s="1">
        <v>402154.82900000003</v>
      </c>
      <c r="F65" s="1">
        <v>705.78700000000003</v>
      </c>
      <c r="G65" s="1"/>
      <c r="H65">
        <v>705.57399999999996</v>
      </c>
      <c r="I65" s="1">
        <f t="shared" ref="I65:I128" si="2">F65-H65</f>
        <v>0.21300000000007913</v>
      </c>
      <c r="K65">
        <v>705.57100000000003</v>
      </c>
      <c r="L65" s="1">
        <f t="shared" ref="L65:L128" si="3">F65-K65</f>
        <v>0.21600000000000819</v>
      </c>
    </row>
    <row r="66" spans="1:12" x14ac:dyDescent="0.25">
      <c r="A66">
        <v>165</v>
      </c>
      <c r="B66" t="s">
        <v>46</v>
      </c>
      <c r="C66">
        <v>1</v>
      </c>
      <c r="D66" s="1">
        <v>2509103.5819999999</v>
      </c>
      <c r="E66" s="1">
        <v>413939.11099999998</v>
      </c>
      <c r="F66" s="1">
        <v>675.30399999999997</v>
      </c>
      <c r="G66" s="1"/>
      <c r="H66">
        <v>675.05</v>
      </c>
      <c r="I66" s="1">
        <f t="shared" si="2"/>
        <v>0.2540000000000191</v>
      </c>
      <c r="K66">
        <v>675.05600000000004</v>
      </c>
      <c r="L66" s="1">
        <f t="shared" si="3"/>
        <v>0.24799999999993361</v>
      </c>
    </row>
    <row r="67" spans="1:12" x14ac:dyDescent="0.25">
      <c r="A67">
        <v>166</v>
      </c>
      <c r="B67" t="s">
        <v>3</v>
      </c>
      <c r="C67">
        <v>1</v>
      </c>
      <c r="D67" s="1">
        <v>2532633.7439999999</v>
      </c>
      <c r="E67" s="1">
        <v>409463.25199999998</v>
      </c>
      <c r="F67" s="1">
        <v>673.58100000000002</v>
      </c>
      <c r="G67" s="1"/>
      <c r="H67">
        <v>673.47400000000005</v>
      </c>
      <c r="I67" s="1">
        <f t="shared" si="2"/>
        <v>0.1069999999999709</v>
      </c>
      <c r="K67">
        <v>673.48</v>
      </c>
      <c r="L67" s="1">
        <f t="shared" si="3"/>
        <v>0.10099999999999909</v>
      </c>
    </row>
    <row r="68" spans="1:12" x14ac:dyDescent="0.25">
      <c r="A68">
        <v>167</v>
      </c>
      <c r="B68" t="s">
        <v>47</v>
      </c>
      <c r="C68">
        <v>1</v>
      </c>
      <c r="D68" s="1">
        <v>2533513.92</v>
      </c>
      <c r="E68" s="1">
        <v>372906.77899999998</v>
      </c>
      <c r="F68" s="1">
        <v>589.90300000000002</v>
      </c>
      <c r="G68" s="1"/>
      <c r="H68">
        <v>590.00199999999995</v>
      </c>
      <c r="I68" s="1">
        <f t="shared" si="2"/>
        <v>-9.8999999999932697E-2</v>
      </c>
      <c r="K68">
        <v>590.05499999999995</v>
      </c>
      <c r="L68" s="1">
        <f t="shared" si="3"/>
        <v>-0.15199999999992997</v>
      </c>
    </row>
    <row r="69" spans="1:12" x14ac:dyDescent="0.25">
      <c r="A69">
        <v>168</v>
      </c>
      <c r="B69" t="s">
        <v>24</v>
      </c>
      <c r="C69">
        <v>1</v>
      </c>
      <c r="D69" s="1">
        <v>2521410.16</v>
      </c>
      <c r="E69" s="1">
        <v>361222.76400000002</v>
      </c>
      <c r="F69" s="1">
        <v>663.95799999999997</v>
      </c>
      <c r="G69" s="1"/>
      <c r="H69">
        <v>663.75800000000004</v>
      </c>
      <c r="I69" s="1">
        <f t="shared" si="2"/>
        <v>0.19999999999993179</v>
      </c>
      <c r="K69">
        <v>663.76800000000003</v>
      </c>
      <c r="L69" s="1">
        <f t="shared" si="3"/>
        <v>0.18999999999994088</v>
      </c>
    </row>
    <row r="70" spans="1:12" x14ac:dyDescent="0.25">
      <c r="A70">
        <v>169</v>
      </c>
      <c r="B70" t="s">
        <v>24</v>
      </c>
      <c r="C70">
        <v>1</v>
      </c>
      <c r="D70" s="1">
        <v>2536665.4180000001</v>
      </c>
      <c r="E70" s="1">
        <v>354561.42200000002</v>
      </c>
      <c r="F70" s="1">
        <v>673.39700000000005</v>
      </c>
      <c r="G70" s="1"/>
      <c r="H70">
        <v>673.25199999999995</v>
      </c>
      <c r="I70" s="1">
        <f t="shared" si="2"/>
        <v>0.1450000000000955</v>
      </c>
      <c r="K70">
        <v>673.26800000000003</v>
      </c>
      <c r="L70" s="1">
        <f t="shared" si="3"/>
        <v>0.1290000000000191</v>
      </c>
    </row>
    <row r="71" spans="1:12" x14ac:dyDescent="0.25">
      <c r="A71">
        <v>170</v>
      </c>
      <c r="B71" t="s">
        <v>47</v>
      </c>
      <c r="C71">
        <v>1</v>
      </c>
      <c r="D71" s="1">
        <v>2501719.2590000001</v>
      </c>
      <c r="E71" s="1">
        <v>366275.31699999998</v>
      </c>
      <c r="F71" s="1">
        <v>736.61900000000003</v>
      </c>
      <c r="G71" s="1"/>
      <c r="H71">
        <v>736.42600000000004</v>
      </c>
      <c r="I71" s="1">
        <f t="shared" si="2"/>
        <v>0.19299999999998363</v>
      </c>
      <c r="K71">
        <v>736.428</v>
      </c>
      <c r="L71" s="1">
        <f t="shared" si="3"/>
        <v>0.19100000000003092</v>
      </c>
    </row>
    <row r="72" spans="1:12" x14ac:dyDescent="0.25">
      <c r="A72">
        <v>171</v>
      </c>
      <c r="B72" t="s">
        <v>17</v>
      </c>
      <c r="C72">
        <v>1</v>
      </c>
      <c r="D72" s="1">
        <v>2500991.5830000001</v>
      </c>
      <c r="E72" s="1">
        <v>379598.10100000002</v>
      </c>
      <c r="F72" s="1">
        <v>708.13599999999997</v>
      </c>
      <c r="G72" s="1"/>
      <c r="H72">
        <v>708.05600000000004</v>
      </c>
      <c r="I72" s="1">
        <f t="shared" si="2"/>
        <v>7.999999999992724E-2</v>
      </c>
      <c r="K72">
        <v>708.029</v>
      </c>
      <c r="L72" s="1">
        <f t="shared" si="3"/>
        <v>0.1069999999999709</v>
      </c>
    </row>
    <row r="73" spans="1:12" x14ac:dyDescent="0.25">
      <c r="A73">
        <v>172</v>
      </c>
      <c r="B73" t="s">
        <v>23</v>
      </c>
      <c r="C73">
        <v>1</v>
      </c>
      <c r="D73" s="1">
        <v>2494135.0359999998</v>
      </c>
      <c r="E73" s="1">
        <v>350514.00400000002</v>
      </c>
      <c r="F73" s="1">
        <v>795.69200000000001</v>
      </c>
      <c r="G73" s="1"/>
      <c r="H73">
        <v>795.58500000000004</v>
      </c>
      <c r="I73" s="1">
        <f t="shared" si="2"/>
        <v>0.1069999999999709</v>
      </c>
      <c r="K73">
        <v>795.58500000000004</v>
      </c>
      <c r="L73" s="1">
        <f t="shared" si="3"/>
        <v>0.1069999999999709</v>
      </c>
    </row>
    <row r="74" spans="1:12" x14ac:dyDescent="0.25">
      <c r="A74">
        <v>173</v>
      </c>
      <c r="B74" t="s">
        <v>48</v>
      </c>
      <c r="C74">
        <v>1</v>
      </c>
      <c r="D74" s="1">
        <v>2512297.034</v>
      </c>
      <c r="E74" s="1">
        <v>350963.85399999999</v>
      </c>
      <c r="F74" s="1">
        <v>787.11400000000003</v>
      </c>
      <c r="G74" s="1"/>
      <c r="H74">
        <v>787.02</v>
      </c>
      <c r="I74" s="1">
        <f t="shared" si="2"/>
        <v>9.4000000000050932E-2</v>
      </c>
      <c r="K74">
        <v>787.01599999999996</v>
      </c>
      <c r="L74" s="1">
        <f t="shared" si="3"/>
        <v>9.8000000000070031E-2</v>
      </c>
    </row>
    <row r="75" spans="1:12" x14ac:dyDescent="0.25">
      <c r="A75">
        <v>174</v>
      </c>
      <c r="B75" t="s">
        <v>49</v>
      </c>
      <c r="C75">
        <v>1</v>
      </c>
      <c r="D75" s="1">
        <v>2502524.2579999999</v>
      </c>
      <c r="E75" s="1">
        <v>334984.31</v>
      </c>
      <c r="F75" s="1">
        <v>730.92200000000003</v>
      </c>
      <c r="G75" s="1"/>
      <c r="H75">
        <v>730.88300000000004</v>
      </c>
      <c r="I75" s="1">
        <f t="shared" si="2"/>
        <v>3.8999999999987267E-2</v>
      </c>
      <c r="K75">
        <v>730.91899999999998</v>
      </c>
      <c r="L75" s="1">
        <f t="shared" si="3"/>
        <v>3.0000000000427463E-3</v>
      </c>
    </row>
    <row r="76" spans="1:12" x14ac:dyDescent="0.25">
      <c r="A76">
        <v>175</v>
      </c>
      <c r="B76" t="s">
        <v>50</v>
      </c>
      <c r="C76">
        <v>1</v>
      </c>
      <c r="D76" s="1">
        <v>2523169.554</v>
      </c>
      <c r="E76" s="1">
        <v>335564.859</v>
      </c>
      <c r="F76" s="1">
        <v>717.29499999999996</v>
      </c>
      <c r="G76" s="1"/>
      <c r="H76">
        <v>717.19500000000005</v>
      </c>
      <c r="I76" s="1">
        <f t="shared" si="2"/>
        <v>9.9999999999909051E-2</v>
      </c>
      <c r="K76">
        <v>717.18899999999996</v>
      </c>
      <c r="L76" s="1">
        <f t="shared" si="3"/>
        <v>0.10599999999999454</v>
      </c>
    </row>
    <row r="77" spans="1:12" x14ac:dyDescent="0.25">
      <c r="A77">
        <v>176</v>
      </c>
      <c r="B77" t="s">
        <v>1</v>
      </c>
      <c r="C77">
        <v>1</v>
      </c>
      <c r="D77" s="1">
        <v>2541608.2659999998</v>
      </c>
      <c r="E77" s="1">
        <v>340236.76799999998</v>
      </c>
      <c r="F77" s="1">
        <v>660.96199999999999</v>
      </c>
      <c r="G77" s="1"/>
      <c r="H77">
        <v>660.928</v>
      </c>
      <c r="I77" s="1">
        <f t="shared" si="2"/>
        <v>3.3999999999991815E-2</v>
      </c>
      <c r="K77">
        <v>660.88800000000003</v>
      </c>
      <c r="L77" s="1">
        <f t="shared" si="3"/>
        <v>7.3999999999955435E-2</v>
      </c>
    </row>
    <row r="78" spans="1:12" x14ac:dyDescent="0.25">
      <c r="A78">
        <v>177</v>
      </c>
      <c r="B78" t="s">
        <v>47</v>
      </c>
      <c r="C78">
        <v>1</v>
      </c>
      <c r="D78" s="1">
        <v>2547481.23</v>
      </c>
      <c r="E78" s="1">
        <v>323585.35700000002</v>
      </c>
      <c r="F78" s="1">
        <v>594.971</v>
      </c>
      <c r="G78" s="1"/>
      <c r="H78">
        <v>594.89300000000003</v>
      </c>
      <c r="I78" s="1">
        <f t="shared" si="2"/>
        <v>7.7999999999974534E-2</v>
      </c>
      <c r="K78">
        <v>594.89800000000002</v>
      </c>
      <c r="L78" s="1">
        <f t="shared" si="3"/>
        <v>7.2999999999979082E-2</v>
      </c>
    </row>
    <row r="79" spans="1:12" x14ac:dyDescent="0.25">
      <c r="A79">
        <v>178</v>
      </c>
      <c r="B79" t="s">
        <v>21</v>
      </c>
      <c r="C79">
        <v>1</v>
      </c>
      <c r="D79" s="1">
        <v>2517888</v>
      </c>
      <c r="E79" s="1">
        <v>319479.14899999998</v>
      </c>
      <c r="F79" s="1">
        <v>732.84299999999996</v>
      </c>
      <c r="G79" s="1"/>
      <c r="H79">
        <v>732.76599999999996</v>
      </c>
      <c r="I79" s="1">
        <f t="shared" si="2"/>
        <v>7.6999999999998181E-2</v>
      </c>
      <c r="K79">
        <v>732.78800000000001</v>
      </c>
      <c r="L79" s="1">
        <f t="shared" si="3"/>
        <v>5.4999999999949978E-2</v>
      </c>
    </row>
    <row r="80" spans="1:12" x14ac:dyDescent="0.25">
      <c r="A80">
        <v>179</v>
      </c>
      <c r="B80" t="s">
        <v>35</v>
      </c>
      <c r="C80">
        <v>1</v>
      </c>
      <c r="D80" s="1">
        <v>2496555.0380000002</v>
      </c>
      <c r="E80" s="1">
        <v>324246.76699999999</v>
      </c>
      <c r="F80" s="1">
        <v>777.24300000000005</v>
      </c>
      <c r="G80" s="1"/>
      <c r="H80">
        <v>777.18700000000001</v>
      </c>
      <c r="I80" s="1">
        <f t="shared" si="2"/>
        <v>5.6000000000040018E-2</v>
      </c>
      <c r="K80">
        <v>777.16800000000001</v>
      </c>
      <c r="L80" s="1">
        <f t="shared" si="3"/>
        <v>7.5000000000045475E-2</v>
      </c>
    </row>
    <row r="81" spans="1:12" x14ac:dyDescent="0.25">
      <c r="A81">
        <v>180</v>
      </c>
      <c r="B81" t="s">
        <v>51</v>
      </c>
      <c r="C81">
        <v>1</v>
      </c>
      <c r="D81" s="1">
        <v>2421165.298</v>
      </c>
      <c r="E81" s="1">
        <v>187982.242</v>
      </c>
      <c r="F81" s="1">
        <v>876.03499999999997</v>
      </c>
      <c r="G81" s="1"/>
      <c r="H81">
        <v>876.298</v>
      </c>
      <c r="I81" s="1">
        <f t="shared" si="2"/>
        <v>-0.26300000000003365</v>
      </c>
      <c r="K81">
        <v>876.28599999999994</v>
      </c>
      <c r="L81" s="1">
        <f t="shared" si="3"/>
        <v>-0.25099999999997635</v>
      </c>
    </row>
    <row r="82" spans="1:12" x14ac:dyDescent="0.25">
      <c r="A82">
        <v>181</v>
      </c>
      <c r="B82" t="s">
        <v>33</v>
      </c>
      <c r="C82">
        <v>1</v>
      </c>
      <c r="D82" s="1">
        <v>2395726.1519999998</v>
      </c>
      <c r="E82" s="1">
        <v>219614.32800000001</v>
      </c>
      <c r="F82" s="1">
        <v>878.70899999999995</v>
      </c>
      <c r="G82" s="1"/>
      <c r="H82">
        <v>878.76900000000001</v>
      </c>
      <c r="I82" s="1">
        <f t="shared" si="2"/>
        <v>-6.0000000000059117E-2</v>
      </c>
      <c r="K82">
        <v>878.78399999999999</v>
      </c>
      <c r="L82" s="1">
        <f t="shared" si="3"/>
        <v>-7.5000000000045475E-2</v>
      </c>
    </row>
    <row r="83" spans="1:12" x14ac:dyDescent="0.25">
      <c r="A83">
        <v>182</v>
      </c>
      <c r="B83" t="s">
        <v>19</v>
      </c>
      <c r="C83">
        <v>1</v>
      </c>
      <c r="D83" s="1">
        <v>2395998.4279999998</v>
      </c>
      <c r="E83" s="1">
        <v>237542.52900000001</v>
      </c>
      <c r="F83" s="1">
        <v>843.80899999999997</v>
      </c>
      <c r="G83" s="1"/>
      <c r="H83">
        <v>843.90300000000002</v>
      </c>
      <c r="I83" s="1">
        <f t="shared" si="2"/>
        <v>-9.4000000000050932E-2</v>
      </c>
      <c r="K83">
        <v>843.89200000000005</v>
      </c>
      <c r="L83" s="1">
        <f t="shared" si="3"/>
        <v>-8.3000000000083674E-2</v>
      </c>
    </row>
    <row r="84" spans="1:12" x14ac:dyDescent="0.25">
      <c r="A84">
        <v>183</v>
      </c>
      <c r="B84" t="s">
        <v>33</v>
      </c>
      <c r="C84">
        <v>1</v>
      </c>
      <c r="D84" s="1">
        <v>2409986.915</v>
      </c>
      <c r="E84" s="1">
        <v>258794.872</v>
      </c>
      <c r="F84" s="1">
        <v>907.40700000000004</v>
      </c>
      <c r="G84" s="1"/>
      <c r="H84">
        <v>907.39</v>
      </c>
      <c r="I84" s="1">
        <f t="shared" si="2"/>
        <v>1.7000000000052751E-2</v>
      </c>
      <c r="K84">
        <v>907.38900000000001</v>
      </c>
      <c r="L84" s="1">
        <f t="shared" si="3"/>
        <v>1.8000000000029104E-2</v>
      </c>
    </row>
    <row r="85" spans="1:12" x14ac:dyDescent="0.25">
      <c r="A85">
        <v>184</v>
      </c>
      <c r="B85" t="s">
        <v>52</v>
      </c>
      <c r="C85">
        <v>1</v>
      </c>
      <c r="D85" s="1">
        <v>2390941.2620000001</v>
      </c>
      <c r="E85" s="1">
        <v>272530.36599999998</v>
      </c>
      <c r="F85" s="1">
        <v>831.48</v>
      </c>
      <c r="G85" s="1"/>
      <c r="H85">
        <v>831.47500000000002</v>
      </c>
      <c r="I85" s="1">
        <f t="shared" si="2"/>
        <v>4.9999999999954525E-3</v>
      </c>
      <c r="K85">
        <v>831.47</v>
      </c>
      <c r="L85" s="1">
        <f t="shared" si="3"/>
        <v>9.9999999999909051E-3</v>
      </c>
    </row>
    <row r="86" spans="1:12" x14ac:dyDescent="0.25">
      <c r="A86">
        <v>185</v>
      </c>
      <c r="B86" t="s">
        <v>1</v>
      </c>
      <c r="C86">
        <v>1</v>
      </c>
      <c r="D86" s="1">
        <v>2415161.6809999999</v>
      </c>
      <c r="E86" s="1">
        <v>291571.77600000001</v>
      </c>
      <c r="F86" s="1">
        <v>814.17</v>
      </c>
      <c r="G86" s="1"/>
      <c r="H86">
        <v>814.04300000000001</v>
      </c>
      <c r="I86" s="1">
        <f t="shared" si="2"/>
        <v>0.12699999999995271</v>
      </c>
      <c r="K86">
        <v>814.05799999999999</v>
      </c>
      <c r="L86" s="1">
        <f t="shared" si="3"/>
        <v>0.11199999999996635</v>
      </c>
    </row>
    <row r="87" spans="1:12" x14ac:dyDescent="0.25">
      <c r="A87">
        <v>186</v>
      </c>
      <c r="B87" t="s">
        <v>2</v>
      </c>
      <c r="C87">
        <v>1</v>
      </c>
      <c r="D87" s="1">
        <v>2391166.6150000002</v>
      </c>
      <c r="E87" s="1">
        <v>305595.12099999998</v>
      </c>
      <c r="F87" s="1">
        <v>896.08799999999997</v>
      </c>
      <c r="G87" s="1"/>
      <c r="H87">
        <v>895.90499999999997</v>
      </c>
      <c r="I87" s="1">
        <f t="shared" si="2"/>
        <v>0.18299999999999272</v>
      </c>
      <c r="K87">
        <v>895.89400000000001</v>
      </c>
      <c r="L87" s="1">
        <f t="shared" si="3"/>
        <v>0.19399999999995998</v>
      </c>
    </row>
    <row r="88" spans="1:12" x14ac:dyDescent="0.25">
      <c r="A88">
        <v>187</v>
      </c>
      <c r="B88" t="s">
        <v>53</v>
      </c>
      <c r="C88">
        <v>1</v>
      </c>
      <c r="D88" s="1">
        <v>2370034.0520000001</v>
      </c>
      <c r="E88" s="1">
        <v>295892.63400000002</v>
      </c>
      <c r="F88" s="1">
        <v>920.10799999999995</v>
      </c>
      <c r="G88" s="1"/>
      <c r="H88">
        <v>920.02</v>
      </c>
      <c r="I88" s="1">
        <f t="shared" si="2"/>
        <v>8.7999999999965439E-2</v>
      </c>
      <c r="K88">
        <v>920.02</v>
      </c>
      <c r="L88" s="1">
        <f t="shared" si="3"/>
        <v>8.7999999999965439E-2</v>
      </c>
    </row>
    <row r="89" spans="1:12" x14ac:dyDescent="0.25">
      <c r="A89">
        <v>188</v>
      </c>
      <c r="B89" t="s">
        <v>1</v>
      </c>
      <c r="C89">
        <v>1</v>
      </c>
      <c r="D89" s="1">
        <v>2356477.969</v>
      </c>
      <c r="E89" s="1">
        <v>284348.17</v>
      </c>
      <c r="F89" s="1">
        <v>916.51300000000003</v>
      </c>
      <c r="G89" s="1"/>
      <c r="H89">
        <v>916.49599999999998</v>
      </c>
      <c r="I89" s="1">
        <f t="shared" si="2"/>
        <v>1.7000000000052751E-2</v>
      </c>
      <c r="K89">
        <v>916.46799999999996</v>
      </c>
      <c r="L89" s="1">
        <f t="shared" si="3"/>
        <v>4.500000000007276E-2</v>
      </c>
    </row>
    <row r="90" spans="1:12" x14ac:dyDescent="0.25">
      <c r="A90">
        <v>189</v>
      </c>
      <c r="B90" t="s">
        <v>47</v>
      </c>
      <c r="C90">
        <v>1</v>
      </c>
      <c r="D90" s="1">
        <v>2360170.287</v>
      </c>
      <c r="E90" s="1">
        <v>256268.31599999999</v>
      </c>
      <c r="F90" s="1">
        <v>985.399</v>
      </c>
      <c r="G90" s="1"/>
      <c r="H90">
        <v>985.197</v>
      </c>
      <c r="I90" s="1">
        <f t="shared" si="2"/>
        <v>0.20199999999999818</v>
      </c>
      <c r="K90">
        <v>985.22500000000002</v>
      </c>
      <c r="L90" s="1">
        <f t="shared" si="3"/>
        <v>0.17399999999997817</v>
      </c>
    </row>
    <row r="91" spans="1:12" x14ac:dyDescent="0.25">
      <c r="A91">
        <v>190</v>
      </c>
      <c r="B91" t="s">
        <v>47</v>
      </c>
      <c r="C91">
        <v>1</v>
      </c>
      <c r="D91" s="1">
        <v>2355973.4160000002</v>
      </c>
      <c r="E91" s="1">
        <v>225224.329</v>
      </c>
      <c r="F91" s="1">
        <v>1006.8</v>
      </c>
      <c r="G91" s="1"/>
      <c r="H91">
        <v>1006.817</v>
      </c>
      <c r="I91" s="1">
        <f t="shared" si="2"/>
        <v>-1.7000000000052751E-2</v>
      </c>
      <c r="K91">
        <v>1006.826</v>
      </c>
      <c r="L91" s="1">
        <f t="shared" si="3"/>
        <v>-2.6000000000067303E-2</v>
      </c>
    </row>
    <row r="92" spans="1:12" x14ac:dyDescent="0.25">
      <c r="A92">
        <v>191</v>
      </c>
      <c r="B92" t="s">
        <v>54</v>
      </c>
      <c r="C92">
        <v>1</v>
      </c>
      <c r="D92" s="1">
        <v>2349155.9640000002</v>
      </c>
      <c r="E92" s="1">
        <v>197335.71400000001</v>
      </c>
      <c r="F92" s="1">
        <v>1010.755</v>
      </c>
      <c r="G92" s="1"/>
      <c r="H92">
        <v>1010.826</v>
      </c>
      <c r="I92" s="1">
        <f t="shared" si="2"/>
        <v>-7.1000000000026375E-2</v>
      </c>
      <c r="K92">
        <v>1010.8339999999999</v>
      </c>
      <c r="L92" s="1">
        <f t="shared" si="3"/>
        <v>-7.8999999999950887E-2</v>
      </c>
    </row>
    <row r="93" spans="1:12" x14ac:dyDescent="0.25">
      <c r="A93">
        <v>192</v>
      </c>
      <c r="B93" t="s">
        <v>33</v>
      </c>
      <c r="C93">
        <v>1</v>
      </c>
      <c r="D93" s="1">
        <v>2372331.3909999998</v>
      </c>
      <c r="E93" s="1">
        <v>198430.58900000001</v>
      </c>
      <c r="F93" s="1">
        <v>1039.6690000000001</v>
      </c>
      <c r="G93" s="1"/>
      <c r="H93">
        <v>1039.7190000000001</v>
      </c>
      <c r="I93" s="1">
        <f t="shared" si="2"/>
        <v>-4.9999999999954525E-2</v>
      </c>
      <c r="K93">
        <v>1039.722</v>
      </c>
      <c r="L93" s="1">
        <f t="shared" si="3"/>
        <v>-5.2999999999883585E-2</v>
      </c>
    </row>
    <row r="94" spans="1:12" x14ac:dyDescent="0.25">
      <c r="A94">
        <v>193</v>
      </c>
      <c r="B94" t="s">
        <v>55</v>
      </c>
      <c r="C94">
        <v>1</v>
      </c>
      <c r="D94" s="1">
        <v>2307386.7089999998</v>
      </c>
      <c r="E94" s="1">
        <v>187361.15299999999</v>
      </c>
      <c r="F94" s="1">
        <v>971.38800000000003</v>
      </c>
      <c r="G94" s="1"/>
      <c r="H94">
        <v>971.43700000000001</v>
      </c>
      <c r="I94" s="1">
        <f t="shared" si="2"/>
        <v>-4.8999999999978172E-2</v>
      </c>
      <c r="K94">
        <v>971.423</v>
      </c>
      <c r="L94" s="1">
        <f t="shared" si="3"/>
        <v>-3.4999999999968168E-2</v>
      </c>
    </row>
    <row r="95" spans="1:12" x14ac:dyDescent="0.25">
      <c r="A95">
        <v>194</v>
      </c>
      <c r="B95" t="s">
        <v>56</v>
      </c>
      <c r="C95">
        <v>1</v>
      </c>
      <c r="D95" s="1">
        <v>2301446.5759999999</v>
      </c>
      <c r="E95" s="1">
        <v>213281.33100000001</v>
      </c>
      <c r="F95" s="1">
        <v>928.83699999999999</v>
      </c>
      <c r="G95" s="1"/>
      <c r="H95">
        <v>928.76</v>
      </c>
      <c r="I95" s="1">
        <f t="shared" si="2"/>
        <v>7.6999999999998181E-2</v>
      </c>
      <c r="K95">
        <v>928.77300000000002</v>
      </c>
      <c r="L95" s="1">
        <f t="shared" si="3"/>
        <v>6.399999999996453E-2</v>
      </c>
    </row>
    <row r="96" spans="1:12" x14ac:dyDescent="0.25">
      <c r="A96">
        <v>195</v>
      </c>
      <c r="B96" t="s">
        <v>23</v>
      </c>
      <c r="C96">
        <v>1</v>
      </c>
      <c r="D96" s="1">
        <v>2324499.9219999998</v>
      </c>
      <c r="E96" s="1">
        <v>213906.86499999999</v>
      </c>
      <c r="F96" s="1">
        <v>971.51599999999996</v>
      </c>
      <c r="G96" s="1"/>
      <c r="H96">
        <v>971.75900000000001</v>
      </c>
      <c r="I96" s="1">
        <f t="shared" si="2"/>
        <v>-0.24300000000005184</v>
      </c>
      <c r="K96">
        <v>971.72900000000004</v>
      </c>
      <c r="L96" s="1">
        <f t="shared" si="3"/>
        <v>-0.21300000000007913</v>
      </c>
    </row>
    <row r="97" spans="1:12" x14ac:dyDescent="0.25">
      <c r="A97">
        <v>196</v>
      </c>
      <c r="B97" t="s">
        <v>23</v>
      </c>
      <c r="C97">
        <v>1</v>
      </c>
      <c r="D97" s="1">
        <v>2329339.0959999999</v>
      </c>
      <c r="E97" s="1">
        <v>233534.56200000001</v>
      </c>
      <c r="F97" s="1">
        <v>928.77599999999995</v>
      </c>
      <c r="G97" s="1"/>
      <c r="H97">
        <v>928.90300000000002</v>
      </c>
      <c r="I97" s="1">
        <f t="shared" si="2"/>
        <v>-0.12700000000006639</v>
      </c>
      <c r="K97">
        <v>928.90300000000002</v>
      </c>
      <c r="L97" s="1">
        <f t="shared" si="3"/>
        <v>-0.12700000000006639</v>
      </c>
    </row>
    <row r="98" spans="1:12" x14ac:dyDescent="0.25">
      <c r="A98">
        <v>197</v>
      </c>
      <c r="B98" t="s">
        <v>37</v>
      </c>
      <c r="C98">
        <v>1</v>
      </c>
      <c r="D98" s="1">
        <v>2307656.2409999999</v>
      </c>
      <c r="E98" s="1">
        <v>253829.46</v>
      </c>
      <c r="F98" s="1">
        <v>944.87400000000002</v>
      </c>
      <c r="G98" s="1"/>
      <c r="H98">
        <v>944.80499999999995</v>
      </c>
      <c r="I98" s="1">
        <f t="shared" si="2"/>
        <v>6.9000000000073669E-2</v>
      </c>
      <c r="K98">
        <v>944.78899999999999</v>
      </c>
      <c r="L98" s="1">
        <f t="shared" si="3"/>
        <v>8.500000000003638E-2</v>
      </c>
    </row>
    <row r="99" spans="1:12" x14ac:dyDescent="0.25">
      <c r="A99">
        <v>198</v>
      </c>
      <c r="B99" t="s">
        <v>24</v>
      </c>
      <c r="C99">
        <v>1</v>
      </c>
      <c r="D99" s="1">
        <v>2323951.048</v>
      </c>
      <c r="E99" s="1">
        <v>278281.09100000001</v>
      </c>
      <c r="F99" s="1">
        <v>951.92600000000004</v>
      </c>
      <c r="G99" s="1"/>
      <c r="H99">
        <v>951.90599999999995</v>
      </c>
      <c r="I99" s="1">
        <f t="shared" si="2"/>
        <v>2.0000000000095497E-2</v>
      </c>
      <c r="K99">
        <v>951.9</v>
      </c>
      <c r="L99" s="1">
        <f t="shared" si="3"/>
        <v>2.6000000000067303E-2</v>
      </c>
    </row>
    <row r="100" spans="1:12" x14ac:dyDescent="0.25">
      <c r="A100">
        <v>199</v>
      </c>
      <c r="B100" t="s">
        <v>37</v>
      </c>
      <c r="C100">
        <v>1</v>
      </c>
      <c r="D100" s="1">
        <v>2302944.1660000002</v>
      </c>
      <c r="E100" s="1">
        <v>304115.42300000001</v>
      </c>
      <c r="F100" s="1">
        <v>871.64700000000005</v>
      </c>
      <c r="G100" s="1"/>
      <c r="H100">
        <v>871.41300000000001</v>
      </c>
      <c r="I100" s="1">
        <f t="shared" si="2"/>
        <v>0.23400000000003729</v>
      </c>
      <c r="K100">
        <v>871.45500000000004</v>
      </c>
      <c r="L100" s="1">
        <f t="shared" si="3"/>
        <v>0.19200000000000728</v>
      </c>
    </row>
    <row r="101" spans="1:12" x14ac:dyDescent="0.25">
      <c r="A101">
        <v>201</v>
      </c>
      <c r="B101" t="s">
        <v>58</v>
      </c>
      <c r="C101">
        <v>1</v>
      </c>
      <c r="D101" s="1">
        <v>2359604.94</v>
      </c>
      <c r="E101" s="1">
        <v>313973.853</v>
      </c>
      <c r="F101" s="1">
        <v>939.13199999999995</v>
      </c>
      <c r="G101" s="1"/>
      <c r="H101">
        <v>939.322</v>
      </c>
      <c r="I101" s="1">
        <f t="shared" si="2"/>
        <v>-0.19000000000005457</v>
      </c>
      <c r="K101">
        <v>939.32500000000005</v>
      </c>
      <c r="L101" s="1">
        <f t="shared" si="3"/>
        <v>-0.19300000000009732</v>
      </c>
    </row>
    <row r="102" spans="1:12" x14ac:dyDescent="0.25">
      <c r="A102">
        <v>203</v>
      </c>
      <c r="B102" t="s">
        <v>59</v>
      </c>
      <c r="C102">
        <v>1</v>
      </c>
      <c r="D102" s="1">
        <v>2362990.747</v>
      </c>
      <c r="E102" s="1">
        <v>362109.76199999999</v>
      </c>
      <c r="F102" s="1">
        <v>852.23699999999997</v>
      </c>
      <c r="G102" s="1"/>
      <c r="H102">
        <v>852.15</v>
      </c>
      <c r="I102" s="1">
        <f t="shared" si="2"/>
        <v>8.6999999999989086E-2</v>
      </c>
      <c r="K102">
        <v>852.15200000000004</v>
      </c>
      <c r="L102" s="1">
        <f t="shared" si="3"/>
        <v>8.4999999999922693E-2</v>
      </c>
    </row>
    <row r="103" spans="1:12" x14ac:dyDescent="0.25">
      <c r="A103">
        <v>204</v>
      </c>
      <c r="B103" t="s">
        <v>58</v>
      </c>
      <c r="C103">
        <v>1</v>
      </c>
      <c r="D103" s="1">
        <v>2395806.9419999998</v>
      </c>
      <c r="E103" s="1">
        <v>356937.45299999998</v>
      </c>
      <c r="F103" s="1">
        <v>986.88300000000004</v>
      </c>
      <c r="G103" s="1"/>
      <c r="H103">
        <v>986.94899999999996</v>
      </c>
      <c r="I103" s="1">
        <f t="shared" si="2"/>
        <v>-6.5999999999917236E-2</v>
      </c>
      <c r="K103">
        <v>986.93100000000004</v>
      </c>
      <c r="L103" s="1">
        <f t="shared" si="3"/>
        <v>-4.8000000000001819E-2</v>
      </c>
    </row>
    <row r="104" spans="1:12" x14ac:dyDescent="0.25">
      <c r="A104">
        <v>205</v>
      </c>
      <c r="B104" t="s">
        <v>58</v>
      </c>
      <c r="C104">
        <v>1</v>
      </c>
      <c r="D104" s="1">
        <v>2403842.5630000001</v>
      </c>
      <c r="E104" s="1">
        <v>332213.43199999997</v>
      </c>
      <c r="F104" s="1">
        <v>949.48800000000006</v>
      </c>
      <c r="G104" s="1"/>
      <c r="H104">
        <v>949.77700000000004</v>
      </c>
      <c r="I104" s="1">
        <f t="shared" si="2"/>
        <v>-0.28899999999998727</v>
      </c>
      <c r="K104">
        <v>949.81600000000003</v>
      </c>
      <c r="L104" s="1">
        <f t="shared" si="3"/>
        <v>-0.32799999999997453</v>
      </c>
    </row>
    <row r="105" spans="1:12" x14ac:dyDescent="0.25">
      <c r="A105">
        <v>209</v>
      </c>
      <c r="B105" t="s">
        <v>58</v>
      </c>
      <c r="C105">
        <v>1</v>
      </c>
      <c r="D105" s="1">
        <v>2449535.4739999999</v>
      </c>
      <c r="E105" s="1">
        <v>327528.01899999997</v>
      </c>
      <c r="F105" s="1">
        <v>814.24599999999998</v>
      </c>
      <c r="G105" s="1"/>
      <c r="H105">
        <v>814.48299999999995</v>
      </c>
      <c r="I105" s="1">
        <f t="shared" si="2"/>
        <v>-0.23699999999996635</v>
      </c>
      <c r="K105">
        <v>814.46199999999999</v>
      </c>
      <c r="L105" s="1">
        <f t="shared" si="3"/>
        <v>-0.21600000000000819</v>
      </c>
    </row>
    <row r="106" spans="1:12" x14ac:dyDescent="0.25">
      <c r="A106">
        <v>211</v>
      </c>
      <c r="B106" t="s">
        <v>58</v>
      </c>
      <c r="C106">
        <v>1</v>
      </c>
      <c r="D106" s="1">
        <v>2475111.7689999999</v>
      </c>
      <c r="E106" s="1">
        <v>339341.33799999999</v>
      </c>
      <c r="F106" s="1">
        <v>801.452</v>
      </c>
      <c r="G106" s="1"/>
      <c r="H106">
        <v>801.55600000000004</v>
      </c>
      <c r="I106" s="1">
        <f t="shared" si="2"/>
        <v>-0.10400000000004184</v>
      </c>
      <c r="K106">
        <v>801.51300000000003</v>
      </c>
      <c r="L106" s="1">
        <f t="shared" si="3"/>
        <v>-6.100000000003547E-2</v>
      </c>
    </row>
    <row r="107" spans="1:12" x14ac:dyDescent="0.25">
      <c r="A107">
        <v>213</v>
      </c>
      <c r="B107" t="s">
        <v>33</v>
      </c>
      <c r="C107">
        <v>1</v>
      </c>
      <c r="D107" s="1">
        <v>2461583.8960000002</v>
      </c>
      <c r="E107" s="1">
        <v>347085.07199999999</v>
      </c>
      <c r="F107" s="1">
        <v>877.82500000000005</v>
      </c>
      <c r="G107" s="1"/>
      <c r="H107">
        <v>877.88</v>
      </c>
      <c r="I107" s="1">
        <f t="shared" si="2"/>
        <v>-5.4999999999949978E-2</v>
      </c>
      <c r="K107">
        <v>877.88400000000001</v>
      </c>
      <c r="L107" s="1">
        <f t="shared" si="3"/>
        <v>-5.8999999999969077E-2</v>
      </c>
    </row>
    <row r="108" spans="1:12" x14ac:dyDescent="0.25">
      <c r="A108">
        <v>214</v>
      </c>
      <c r="B108" t="s">
        <v>58</v>
      </c>
      <c r="C108">
        <v>1</v>
      </c>
      <c r="D108" s="1">
        <v>2457461.165</v>
      </c>
      <c r="E108" s="1">
        <v>360896.79399999999</v>
      </c>
      <c r="F108" s="1">
        <v>977.96900000000005</v>
      </c>
      <c r="G108" s="1"/>
      <c r="H108">
        <v>977.97299999999996</v>
      </c>
      <c r="I108" s="1">
        <f t="shared" si="2"/>
        <v>-3.9999999999054126E-3</v>
      </c>
      <c r="K108">
        <v>977.96500000000003</v>
      </c>
      <c r="L108" s="1">
        <f t="shared" si="3"/>
        <v>4.0000000000190994E-3</v>
      </c>
    </row>
    <row r="109" spans="1:12" x14ac:dyDescent="0.25">
      <c r="A109">
        <v>217</v>
      </c>
      <c r="B109" t="s">
        <v>58</v>
      </c>
      <c r="C109">
        <v>1</v>
      </c>
      <c r="D109" s="1">
        <v>2472995.523</v>
      </c>
      <c r="E109" s="1">
        <v>392560.761</v>
      </c>
      <c r="F109" s="1">
        <v>827.43</v>
      </c>
      <c r="G109" s="1"/>
      <c r="H109">
        <v>827.33199999999999</v>
      </c>
      <c r="I109" s="1">
        <f t="shared" si="2"/>
        <v>9.7999999999956344E-2</v>
      </c>
      <c r="K109">
        <v>827.34199999999998</v>
      </c>
      <c r="L109" s="1">
        <f t="shared" si="3"/>
        <v>8.7999999999965439E-2</v>
      </c>
    </row>
    <row r="110" spans="1:12" x14ac:dyDescent="0.25">
      <c r="A110">
        <v>221</v>
      </c>
      <c r="B110" t="s">
        <v>58</v>
      </c>
      <c r="C110">
        <v>1</v>
      </c>
      <c r="D110" s="1">
        <v>2476064.1349999998</v>
      </c>
      <c r="E110" s="1">
        <v>413170.42</v>
      </c>
      <c r="F110" s="1">
        <v>782.96400000000006</v>
      </c>
      <c r="G110" s="1"/>
      <c r="H110">
        <v>782.83500000000004</v>
      </c>
      <c r="I110" s="1">
        <f t="shared" si="2"/>
        <v>0.1290000000000191</v>
      </c>
      <c r="K110">
        <v>782.81700000000001</v>
      </c>
      <c r="L110" s="1">
        <f t="shared" si="3"/>
        <v>0.1470000000000482</v>
      </c>
    </row>
    <row r="111" spans="1:12" x14ac:dyDescent="0.25">
      <c r="A111">
        <v>224</v>
      </c>
      <c r="B111" t="s">
        <v>60</v>
      </c>
      <c r="C111">
        <v>1</v>
      </c>
      <c r="D111" s="1">
        <v>2417755.2140000002</v>
      </c>
      <c r="E111" s="1">
        <v>436405.72399999999</v>
      </c>
      <c r="F111" s="1">
        <v>1057.48</v>
      </c>
      <c r="G111" s="1"/>
      <c r="H111">
        <v>1057.422</v>
      </c>
      <c r="I111" s="1">
        <f t="shared" si="2"/>
        <v>5.7999999999992724E-2</v>
      </c>
      <c r="K111">
        <v>1057.4169999999999</v>
      </c>
      <c r="L111" s="1">
        <f t="shared" si="3"/>
        <v>6.3000000000101863E-2</v>
      </c>
    </row>
    <row r="112" spans="1:12" x14ac:dyDescent="0.25">
      <c r="A112">
        <v>225</v>
      </c>
      <c r="B112" t="s">
        <v>58</v>
      </c>
      <c r="C112">
        <v>1</v>
      </c>
      <c r="D112" s="1">
        <v>2426370.7609999999</v>
      </c>
      <c r="E112" s="1">
        <v>426680.73300000001</v>
      </c>
      <c r="F112" s="1">
        <v>988.00599999999997</v>
      </c>
      <c r="G112" s="1"/>
      <c r="H112">
        <v>987.721</v>
      </c>
      <c r="I112" s="1">
        <f t="shared" si="2"/>
        <v>0.28499999999996817</v>
      </c>
      <c r="K112">
        <v>987.71799999999996</v>
      </c>
      <c r="L112" s="1">
        <f t="shared" si="3"/>
        <v>0.28800000000001091</v>
      </c>
    </row>
    <row r="113" spans="1:12" x14ac:dyDescent="0.25">
      <c r="A113">
        <v>227</v>
      </c>
      <c r="B113" t="s">
        <v>58</v>
      </c>
      <c r="C113">
        <v>1</v>
      </c>
      <c r="D113" s="1">
        <v>2413539.1310000001</v>
      </c>
      <c r="E113" s="1">
        <v>399196.99400000001</v>
      </c>
      <c r="F113" s="1">
        <v>987.51900000000001</v>
      </c>
      <c r="G113" s="1"/>
      <c r="H113">
        <v>987.39099999999996</v>
      </c>
      <c r="I113" s="1">
        <f t="shared" si="2"/>
        <v>0.12800000000004275</v>
      </c>
      <c r="K113">
        <v>987.38900000000001</v>
      </c>
      <c r="L113" s="1">
        <f t="shared" si="3"/>
        <v>0.12999999999999545</v>
      </c>
    </row>
    <row r="114" spans="1:12" x14ac:dyDescent="0.25">
      <c r="A114">
        <v>228</v>
      </c>
      <c r="B114" t="s">
        <v>58</v>
      </c>
      <c r="C114">
        <v>1</v>
      </c>
      <c r="D114" s="1">
        <v>2424430.36</v>
      </c>
      <c r="E114" s="1">
        <v>392991.64299999998</v>
      </c>
      <c r="F114" s="1">
        <v>887.48</v>
      </c>
      <c r="G114" s="1"/>
      <c r="H114">
        <v>887.29700000000003</v>
      </c>
      <c r="I114" s="1">
        <f t="shared" si="2"/>
        <v>0.18299999999999272</v>
      </c>
      <c r="K114">
        <v>887.31500000000005</v>
      </c>
      <c r="L114" s="1">
        <f t="shared" si="3"/>
        <v>0.16499999999996362</v>
      </c>
    </row>
    <row r="115" spans="1:12" x14ac:dyDescent="0.25">
      <c r="A115">
        <v>230</v>
      </c>
      <c r="B115" t="s">
        <v>61</v>
      </c>
      <c r="C115">
        <v>1</v>
      </c>
      <c r="D115" s="1">
        <v>2393511.7880000002</v>
      </c>
      <c r="E115" s="1">
        <v>409286.75300000003</v>
      </c>
      <c r="F115" s="1">
        <v>933.54300000000001</v>
      </c>
      <c r="G115" s="1"/>
      <c r="H115">
        <v>933.39099999999996</v>
      </c>
      <c r="I115" s="1">
        <f t="shared" si="2"/>
        <v>0.15200000000004366</v>
      </c>
      <c r="K115">
        <v>933.36800000000005</v>
      </c>
      <c r="L115" s="1">
        <f t="shared" si="3"/>
        <v>0.17499999999995453</v>
      </c>
    </row>
    <row r="116" spans="1:12" x14ac:dyDescent="0.25">
      <c r="A116">
        <v>231</v>
      </c>
      <c r="B116" t="s">
        <v>58</v>
      </c>
      <c r="C116">
        <v>1</v>
      </c>
      <c r="D116" s="1">
        <v>2367749.5699999998</v>
      </c>
      <c r="E116" s="1">
        <v>429075.62</v>
      </c>
      <c r="F116" s="1">
        <v>880.59699999999998</v>
      </c>
      <c r="G116" s="1"/>
      <c r="H116">
        <v>880.65099999999995</v>
      </c>
      <c r="I116" s="1">
        <f t="shared" si="2"/>
        <v>-5.3999999999973625E-2</v>
      </c>
      <c r="K116">
        <v>880.649</v>
      </c>
      <c r="L116" s="1">
        <f t="shared" si="3"/>
        <v>-5.2000000000020918E-2</v>
      </c>
    </row>
    <row r="117" spans="1:12" x14ac:dyDescent="0.25">
      <c r="A117">
        <v>232</v>
      </c>
      <c r="B117" t="s">
        <v>24</v>
      </c>
      <c r="C117">
        <v>1</v>
      </c>
      <c r="D117" s="1">
        <v>2370581.8229999999</v>
      </c>
      <c r="E117" s="1">
        <v>404419.44799999997</v>
      </c>
      <c r="F117" s="1">
        <v>864.13599999999997</v>
      </c>
      <c r="G117" s="1"/>
      <c r="H117">
        <v>864.11</v>
      </c>
      <c r="I117" s="1">
        <f t="shared" si="2"/>
        <v>2.5999999999953616E-2</v>
      </c>
      <c r="K117">
        <v>864.10199999999998</v>
      </c>
      <c r="L117" s="1">
        <f t="shared" si="3"/>
        <v>3.3999999999991815E-2</v>
      </c>
    </row>
    <row r="118" spans="1:12" x14ac:dyDescent="0.25">
      <c r="A118">
        <v>233</v>
      </c>
      <c r="B118" t="s">
        <v>58</v>
      </c>
      <c r="C118">
        <v>1</v>
      </c>
      <c r="D118" s="1">
        <v>2375863.0980000002</v>
      </c>
      <c r="E118" s="1">
        <v>391007.11099999998</v>
      </c>
      <c r="F118" s="1">
        <v>882.26</v>
      </c>
      <c r="G118" s="1"/>
      <c r="H118">
        <v>882.18899999999996</v>
      </c>
      <c r="I118" s="1">
        <f t="shared" si="2"/>
        <v>7.1000000000026375E-2</v>
      </c>
      <c r="K118">
        <v>882.18600000000004</v>
      </c>
      <c r="L118" s="1">
        <f t="shared" si="3"/>
        <v>7.3999999999955435E-2</v>
      </c>
    </row>
    <row r="119" spans="1:12" x14ac:dyDescent="0.25">
      <c r="A119">
        <v>235</v>
      </c>
      <c r="B119" t="s">
        <v>58</v>
      </c>
      <c r="C119">
        <v>1</v>
      </c>
      <c r="D119" s="1">
        <v>2390458.8679999998</v>
      </c>
      <c r="E119" s="1">
        <v>468550.86300000001</v>
      </c>
      <c r="F119" s="1">
        <v>1008.64</v>
      </c>
      <c r="G119" s="1"/>
      <c r="H119">
        <v>1008.8</v>
      </c>
      <c r="I119" s="1">
        <f t="shared" si="2"/>
        <v>-0.15999999999996817</v>
      </c>
      <c r="K119">
        <v>1008.801</v>
      </c>
      <c r="L119" s="1">
        <f t="shared" si="3"/>
        <v>-0.16100000000005821</v>
      </c>
    </row>
    <row r="120" spans="1:12" x14ac:dyDescent="0.25">
      <c r="A120">
        <v>236</v>
      </c>
      <c r="B120" t="s">
        <v>62</v>
      </c>
      <c r="C120">
        <v>1</v>
      </c>
      <c r="D120" s="1">
        <v>2413252.1090000002</v>
      </c>
      <c r="E120" s="1">
        <v>458074.24800000002</v>
      </c>
      <c r="F120" s="1">
        <v>1221.9749999999999</v>
      </c>
      <c r="G120" s="1"/>
      <c r="H120">
        <v>1221.8499999999999</v>
      </c>
      <c r="I120" s="1">
        <f t="shared" si="2"/>
        <v>0.125</v>
      </c>
      <c r="K120">
        <v>1221.8510000000001</v>
      </c>
      <c r="L120" s="1">
        <f t="shared" si="3"/>
        <v>0.12399999999979627</v>
      </c>
    </row>
    <row r="121" spans="1:12" x14ac:dyDescent="0.25">
      <c r="A121">
        <v>237</v>
      </c>
      <c r="B121" t="s">
        <v>58</v>
      </c>
      <c r="C121">
        <v>1</v>
      </c>
      <c r="D121" s="1">
        <v>2429800.699</v>
      </c>
      <c r="E121" s="1">
        <v>480788.53</v>
      </c>
      <c r="F121" s="1">
        <v>1107.404</v>
      </c>
      <c r="G121" s="1"/>
      <c r="H121">
        <v>1107.2909999999999</v>
      </c>
      <c r="I121" s="1">
        <f t="shared" si="2"/>
        <v>0.11300000000005639</v>
      </c>
      <c r="K121">
        <v>1107.2929999999999</v>
      </c>
      <c r="L121" s="1">
        <f t="shared" si="3"/>
        <v>0.11100000000010368</v>
      </c>
    </row>
    <row r="122" spans="1:12" x14ac:dyDescent="0.25">
      <c r="A122">
        <v>238</v>
      </c>
      <c r="B122" t="s">
        <v>58</v>
      </c>
      <c r="C122">
        <v>1</v>
      </c>
      <c r="D122" s="1">
        <v>2395740.0819999999</v>
      </c>
      <c r="E122" s="1">
        <v>497413.94199999998</v>
      </c>
      <c r="F122" s="1">
        <v>1073.3119999999999</v>
      </c>
      <c r="G122" s="1"/>
      <c r="H122">
        <v>1073.347</v>
      </c>
      <c r="I122" s="1">
        <f t="shared" si="2"/>
        <v>-3.5000000000081855E-2</v>
      </c>
      <c r="K122">
        <v>1073.3599999999999</v>
      </c>
      <c r="L122" s="1">
        <f t="shared" si="3"/>
        <v>-4.8000000000001819E-2</v>
      </c>
    </row>
    <row r="123" spans="1:12" x14ac:dyDescent="0.25">
      <c r="A123">
        <v>239</v>
      </c>
      <c r="B123" t="s">
        <v>61</v>
      </c>
      <c r="C123">
        <v>1</v>
      </c>
      <c r="D123" s="1">
        <v>2411831.1039999998</v>
      </c>
      <c r="E123" s="1">
        <v>476722.00599999999</v>
      </c>
      <c r="F123" s="1">
        <v>1016.966</v>
      </c>
      <c r="G123" s="1"/>
      <c r="H123">
        <v>1017.028</v>
      </c>
      <c r="I123" s="1">
        <f t="shared" si="2"/>
        <v>-6.2000000000011823E-2</v>
      </c>
      <c r="K123">
        <v>1017.026</v>
      </c>
      <c r="L123" s="1">
        <f t="shared" si="3"/>
        <v>-5.999999999994543E-2</v>
      </c>
    </row>
    <row r="124" spans="1:12" x14ac:dyDescent="0.25">
      <c r="A124">
        <v>240</v>
      </c>
      <c r="B124" t="s">
        <v>58</v>
      </c>
      <c r="C124">
        <v>1</v>
      </c>
      <c r="D124" s="1">
        <v>2479889.1349999998</v>
      </c>
      <c r="E124" s="1">
        <v>493258.78</v>
      </c>
      <c r="F124" s="1">
        <v>871.56799999999998</v>
      </c>
      <c r="G124" s="1"/>
      <c r="H124">
        <v>871.61</v>
      </c>
      <c r="I124" s="1">
        <f t="shared" si="2"/>
        <v>-4.2000000000030013E-2</v>
      </c>
      <c r="K124">
        <v>871.61300000000006</v>
      </c>
      <c r="L124" s="1">
        <f t="shared" si="3"/>
        <v>-4.500000000007276E-2</v>
      </c>
    </row>
    <row r="125" spans="1:12" x14ac:dyDescent="0.25">
      <c r="A125">
        <v>242</v>
      </c>
      <c r="B125" t="s">
        <v>61</v>
      </c>
      <c r="C125">
        <v>1</v>
      </c>
      <c r="D125" s="1">
        <v>2452511.7170000002</v>
      </c>
      <c r="E125" s="1">
        <v>477437.45500000002</v>
      </c>
      <c r="F125" s="1">
        <v>914.83799999999997</v>
      </c>
      <c r="G125" s="1"/>
      <c r="H125">
        <v>914.6</v>
      </c>
      <c r="I125" s="1">
        <f t="shared" si="2"/>
        <v>0.2379999999999427</v>
      </c>
      <c r="K125">
        <v>914.63199999999995</v>
      </c>
      <c r="L125" s="1">
        <f t="shared" si="3"/>
        <v>0.20600000000001728</v>
      </c>
    </row>
    <row r="126" spans="1:12" x14ac:dyDescent="0.25">
      <c r="A126">
        <v>243</v>
      </c>
      <c r="B126" t="s">
        <v>61</v>
      </c>
      <c r="C126">
        <v>1</v>
      </c>
      <c r="D126" s="1">
        <v>2479423.7570000002</v>
      </c>
      <c r="E126" s="1">
        <v>445672.08799999999</v>
      </c>
      <c r="F126" s="1">
        <v>847.46400000000006</v>
      </c>
      <c r="G126" s="1"/>
      <c r="H126">
        <v>847.29499999999996</v>
      </c>
      <c r="I126" s="1">
        <f t="shared" si="2"/>
        <v>0.16900000000009641</v>
      </c>
      <c r="K126">
        <v>847.26499999999999</v>
      </c>
      <c r="L126" s="1">
        <f t="shared" si="3"/>
        <v>0.19900000000006912</v>
      </c>
    </row>
    <row r="127" spans="1:12" x14ac:dyDescent="0.25">
      <c r="A127">
        <v>246</v>
      </c>
      <c r="B127" t="s">
        <v>58</v>
      </c>
      <c r="C127">
        <v>1</v>
      </c>
      <c r="D127" s="1">
        <v>2443812.5869999998</v>
      </c>
      <c r="E127" s="1">
        <v>466235.21299999999</v>
      </c>
      <c r="F127" s="1">
        <v>1003.3579999999999</v>
      </c>
      <c r="G127" s="1"/>
      <c r="H127">
        <v>1003.201</v>
      </c>
      <c r="I127" s="1">
        <f t="shared" si="2"/>
        <v>0.15699999999992542</v>
      </c>
      <c r="K127">
        <v>1003.197</v>
      </c>
      <c r="L127" s="1">
        <f t="shared" si="3"/>
        <v>0.16099999999994452</v>
      </c>
    </row>
    <row r="128" spans="1:12" x14ac:dyDescent="0.25">
      <c r="A128">
        <v>247</v>
      </c>
      <c r="B128" t="s">
        <v>58</v>
      </c>
      <c r="C128">
        <v>1</v>
      </c>
      <c r="D128" s="1">
        <v>2457861.287</v>
      </c>
      <c r="E128" s="1">
        <v>469126.39399999997</v>
      </c>
      <c r="F128" s="1">
        <v>887.74199999999996</v>
      </c>
      <c r="G128" s="1"/>
      <c r="H128">
        <v>887.77</v>
      </c>
      <c r="I128" s="1">
        <f t="shared" si="2"/>
        <v>-2.8000000000020009E-2</v>
      </c>
      <c r="K128">
        <v>887.77099999999996</v>
      </c>
      <c r="L128" s="1">
        <f t="shared" si="3"/>
        <v>-2.8999999999996362E-2</v>
      </c>
    </row>
    <row r="129" spans="1:12" x14ac:dyDescent="0.25">
      <c r="A129">
        <v>249</v>
      </c>
      <c r="B129" t="s">
        <v>61</v>
      </c>
      <c r="C129">
        <v>1</v>
      </c>
      <c r="D129" s="1">
        <v>2472113.4879999999</v>
      </c>
      <c r="E129" s="1">
        <v>520236.94400000002</v>
      </c>
      <c r="F129" s="1">
        <v>892.226</v>
      </c>
      <c r="G129" s="1"/>
      <c r="H129">
        <v>892.24099999999999</v>
      </c>
      <c r="I129" s="1">
        <f t="shared" ref="I129:I192" si="4">F129-H129</f>
        <v>-1.4999999999986358E-2</v>
      </c>
      <c r="K129">
        <v>892.23500000000001</v>
      </c>
      <c r="L129" s="1">
        <f t="shared" ref="L129:L192" si="5">F129-K129</f>
        <v>-9.0000000000145519E-3</v>
      </c>
    </row>
    <row r="130" spans="1:12" x14ac:dyDescent="0.25">
      <c r="A130">
        <v>250</v>
      </c>
      <c r="B130" t="s">
        <v>60</v>
      </c>
      <c r="C130">
        <v>1</v>
      </c>
      <c r="D130" s="1">
        <v>2462548.3859999999</v>
      </c>
      <c r="E130" s="1">
        <v>533697.08600000001</v>
      </c>
      <c r="F130" s="1">
        <v>903.07500000000005</v>
      </c>
      <c r="G130" s="1"/>
      <c r="H130">
        <v>902.99</v>
      </c>
      <c r="I130" s="1">
        <f t="shared" si="4"/>
        <v>8.500000000003638E-2</v>
      </c>
      <c r="K130">
        <v>902.98500000000001</v>
      </c>
      <c r="L130" s="1">
        <f t="shared" si="5"/>
        <v>9.0000000000031832E-2</v>
      </c>
    </row>
    <row r="131" spans="1:12" x14ac:dyDescent="0.25">
      <c r="A131">
        <v>252</v>
      </c>
      <c r="B131" t="s">
        <v>58</v>
      </c>
      <c r="C131">
        <v>1</v>
      </c>
      <c r="D131" s="1">
        <v>2430188.352</v>
      </c>
      <c r="E131" s="1">
        <v>532195.85100000002</v>
      </c>
      <c r="F131" s="1">
        <v>1190.3320000000001</v>
      </c>
      <c r="G131" s="1"/>
      <c r="H131">
        <v>1190.3140000000001</v>
      </c>
      <c r="I131" s="1">
        <f t="shared" si="4"/>
        <v>1.8000000000029104E-2</v>
      </c>
      <c r="K131">
        <v>1190.3</v>
      </c>
      <c r="L131" s="1">
        <f t="shared" si="5"/>
        <v>3.2000000000152795E-2</v>
      </c>
    </row>
    <row r="132" spans="1:12" x14ac:dyDescent="0.25">
      <c r="A132">
        <v>253</v>
      </c>
      <c r="B132" t="s">
        <v>58</v>
      </c>
      <c r="C132">
        <v>1</v>
      </c>
      <c r="D132" s="1">
        <v>2425285.227</v>
      </c>
      <c r="E132" s="1">
        <v>514382.75900000002</v>
      </c>
      <c r="F132" s="1">
        <v>1162.71</v>
      </c>
      <c r="G132" s="1"/>
      <c r="H132">
        <v>1162.825</v>
      </c>
      <c r="I132" s="1">
        <f t="shared" si="4"/>
        <v>-0.11500000000000909</v>
      </c>
      <c r="K132">
        <v>1162.82</v>
      </c>
      <c r="L132" s="1">
        <f t="shared" si="5"/>
        <v>-0.10999999999989996</v>
      </c>
    </row>
    <row r="133" spans="1:12" x14ac:dyDescent="0.25">
      <c r="A133">
        <v>254</v>
      </c>
      <c r="B133" t="s">
        <v>61</v>
      </c>
      <c r="C133">
        <v>1</v>
      </c>
      <c r="D133" s="1">
        <v>2436643.6150000002</v>
      </c>
      <c r="E133" s="1">
        <v>509412.44500000001</v>
      </c>
      <c r="F133" s="1">
        <v>1026.9870000000001</v>
      </c>
      <c r="G133" s="1"/>
      <c r="H133">
        <v>1027.117</v>
      </c>
      <c r="I133" s="1">
        <f t="shared" si="4"/>
        <v>-0.12999999999988177</v>
      </c>
      <c r="K133">
        <v>1027.0740000000001</v>
      </c>
      <c r="L133" s="1">
        <f t="shared" si="5"/>
        <v>-8.6999999999989086E-2</v>
      </c>
    </row>
    <row r="134" spans="1:12" x14ac:dyDescent="0.25">
      <c r="A134">
        <v>255</v>
      </c>
      <c r="B134" t="s">
        <v>58</v>
      </c>
      <c r="C134">
        <v>1</v>
      </c>
      <c r="D134" s="1">
        <v>2474901.8569999998</v>
      </c>
      <c r="E134" s="1">
        <v>545147.69700000004</v>
      </c>
      <c r="F134" s="1">
        <v>843.83799999999997</v>
      </c>
      <c r="G134" s="1"/>
      <c r="H134">
        <v>843.96500000000003</v>
      </c>
      <c r="I134" s="1">
        <f t="shared" si="4"/>
        <v>-0.12700000000006639</v>
      </c>
      <c r="K134">
        <v>843.99099999999999</v>
      </c>
      <c r="L134" s="1">
        <f t="shared" si="5"/>
        <v>-0.15300000000002001</v>
      </c>
    </row>
    <row r="135" spans="1:12" x14ac:dyDescent="0.25">
      <c r="A135">
        <v>256</v>
      </c>
      <c r="B135" t="s">
        <v>58</v>
      </c>
      <c r="C135">
        <v>1</v>
      </c>
      <c r="D135" s="1">
        <v>2466262.182</v>
      </c>
      <c r="E135" s="1">
        <v>559634.223</v>
      </c>
      <c r="F135" s="1">
        <v>913.04700000000003</v>
      </c>
      <c r="G135" s="1"/>
      <c r="H135">
        <v>912.99199999999996</v>
      </c>
      <c r="I135" s="1">
        <f t="shared" si="4"/>
        <v>5.5000000000063665E-2</v>
      </c>
      <c r="K135">
        <v>912.98199999999997</v>
      </c>
      <c r="L135" s="1">
        <f t="shared" si="5"/>
        <v>6.500000000005457E-2</v>
      </c>
    </row>
    <row r="136" spans="1:12" x14ac:dyDescent="0.25">
      <c r="A136">
        <v>257</v>
      </c>
      <c r="B136" t="s">
        <v>58</v>
      </c>
      <c r="C136">
        <v>1</v>
      </c>
      <c r="D136" s="1">
        <v>2450911.33</v>
      </c>
      <c r="E136" s="1">
        <v>558435.02</v>
      </c>
      <c r="F136" s="1">
        <v>984.62699999999995</v>
      </c>
      <c r="G136" s="1"/>
      <c r="H136">
        <v>984.77700000000004</v>
      </c>
      <c r="I136" s="1">
        <f t="shared" si="4"/>
        <v>-0.15000000000009095</v>
      </c>
      <c r="K136">
        <v>984.76099999999997</v>
      </c>
      <c r="L136" s="1">
        <f t="shared" si="5"/>
        <v>-0.13400000000001455</v>
      </c>
    </row>
    <row r="137" spans="1:12" x14ac:dyDescent="0.25">
      <c r="A137">
        <v>258</v>
      </c>
      <c r="B137" t="s">
        <v>50</v>
      </c>
      <c r="C137">
        <v>1</v>
      </c>
      <c r="D137" s="1">
        <v>2438935.8909999998</v>
      </c>
      <c r="E137" s="1">
        <v>556655.27899999998</v>
      </c>
      <c r="F137" s="1">
        <v>949.59500000000003</v>
      </c>
      <c r="G137" s="1"/>
      <c r="H137">
        <v>949.54300000000001</v>
      </c>
      <c r="I137" s="1">
        <f t="shared" si="4"/>
        <v>5.2000000000020918E-2</v>
      </c>
      <c r="K137">
        <v>949.55799999999999</v>
      </c>
      <c r="L137" s="1">
        <f t="shared" si="5"/>
        <v>3.7000000000034561E-2</v>
      </c>
    </row>
    <row r="138" spans="1:12" x14ac:dyDescent="0.25">
      <c r="A138">
        <v>259</v>
      </c>
      <c r="B138" t="s">
        <v>58</v>
      </c>
      <c r="C138">
        <v>1</v>
      </c>
      <c r="D138" s="1">
        <v>2419073.5329999998</v>
      </c>
      <c r="E138" s="1">
        <v>556616.13300000003</v>
      </c>
      <c r="F138" s="1">
        <v>1037.9649999999999</v>
      </c>
      <c r="G138" s="1"/>
      <c r="H138">
        <v>1038.1210000000001</v>
      </c>
      <c r="I138" s="1">
        <f t="shared" si="4"/>
        <v>-0.15600000000017644</v>
      </c>
      <c r="K138">
        <v>1038.124</v>
      </c>
      <c r="L138" s="1">
        <f t="shared" si="5"/>
        <v>-0.1590000000001055</v>
      </c>
    </row>
    <row r="139" spans="1:12" x14ac:dyDescent="0.25">
      <c r="A139">
        <v>260</v>
      </c>
      <c r="B139" t="s">
        <v>61</v>
      </c>
      <c r="C139">
        <v>1</v>
      </c>
      <c r="D139" s="1">
        <v>2422039.9219999998</v>
      </c>
      <c r="E139" s="1">
        <v>534925.03700000001</v>
      </c>
      <c r="F139" s="1">
        <v>1022</v>
      </c>
      <c r="G139" s="1"/>
      <c r="H139">
        <v>1022.026</v>
      </c>
      <c r="I139" s="1">
        <f t="shared" si="4"/>
        <v>-2.5999999999953616E-2</v>
      </c>
      <c r="K139">
        <v>1022.033</v>
      </c>
      <c r="L139" s="1">
        <f t="shared" si="5"/>
        <v>-3.3000000000015461E-2</v>
      </c>
    </row>
    <row r="140" spans="1:12" x14ac:dyDescent="0.25">
      <c r="A140">
        <v>261</v>
      </c>
      <c r="B140" t="s">
        <v>61</v>
      </c>
      <c r="C140">
        <v>1</v>
      </c>
      <c r="D140" s="1">
        <v>2435432.6120000002</v>
      </c>
      <c r="E140" s="1">
        <v>533878.91200000001</v>
      </c>
      <c r="F140" s="1">
        <v>1053.8979999999999</v>
      </c>
      <c r="G140" s="1"/>
      <c r="H140">
        <v>1053.97</v>
      </c>
      <c r="I140" s="1">
        <f t="shared" si="4"/>
        <v>-7.2000000000116415E-2</v>
      </c>
      <c r="K140">
        <v>1053.972</v>
      </c>
      <c r="L140" s="1">
        <f t="shared" si="5"/>
        <v>-7.4000000000069122E-2</v>
      </c>
    </row>
    <row r="141" spans="1:12" x14ac:dyDescent="0.25">
      <c r="A141">
        <v>400</v>
      </c>
      <c r="B141" t="s">
        <v>6</v>
      </c>
      <c r="C141">
        <v>1</v>
      </c>
      <c r="D141" s="1">
        <v>2486052.5950000002</v>
      </c>
      <c r="E141" s="1">
        <v>318758.80300000001</v>
      </c>
      <c r="F141" s="1">
        <v>808.33199999999999</v>
      </c>
      <c r="G141" s="1"/>
      <c r="H141">
        <v>808.28700000000003</v>
      </c>
      <c r="I141" s="1">
        <f t="shared" si="4"/>
        <v>4.4999999999959073E-2</v>
      </c>
      <c r="K141">
        <v>808.25900000000001</v>
      </c>
      <c r="L141" s="1">
        <f t="shared" si="5"/>
        <v>7.2999999999979082E-2</v>
      </c>
    </row>
    <row r="142" spans="1:12" x14ac:dyDescent="0.25">
      <c r="A142">
        <v>401</v>
      </c>
      <c r="B142" t="s">
        <v>6</v>
      </c>
      <c r="C142">
        <v>1</v>
      </c>
      <c r="D142" s="1">
        <v>2461557.287</v>
      </c>
      <c r="E142" s="1">
        <v>347023.41100000002</v>
      </c>
      <c r="F142" s="1">
        <v>875.678</v>
      </c>
      <c r="G142" s="1"/>
      <c r="H142">
        <v>875.70500000000004</v>
      </c>
      <c r="I142" s="1">
        <f t="shared" si="4"/>
        <v>-2.7000000000043656E-2</v>
      </c>
      <c r="K142">
        <v>875.70600000000002</v>
      </c>
      <c r="L142" s="1">
        <f t="shared" si="5"/>
        <v>-2.8000000000020009E-2</v>
      </c>
    </row>
    <row r="143" spans="1:12" x14ac:dyDescent="0.25">
      <c r="A143">
        <v>402</v>
      </c>
      <c r="B143" t="s">
        <v>75</v>
      </c>
      <c r="C143">
        <v>1</v>
      </c>
      <c r="D143" s="1">
        <v>2485316.6860000002</v>
      </c>
      <c r="E143" s="1">
        <v>379057.62599999999</v>
      </c>
      <c r="F143" s="1">
        <v>731.22199999999998</v>
      </c>
      <c r="G143" s="1"/>
      <c r="H143">
        <v>731.05799999999999</v>
      </c>
      <c r="I143" s="1">
        <f t="shared" si="4"/>
        <v>0.16399999999998727</v>
      </c>
      <c r="K143">
        <v>731.06100000000004</v>
      </c>
      <c r="L143" s="1">
        <f t="shared" si="5"/>
        <v>0.16099999999994452</v>
      </c>
    </row>
    <row r="144" spans="1:12" x14ac:dyDescent="0.25">
      <c r="A144">
        <v>403</v>
      </c>
      <c r="B144" t="s">
        <v>40</v>
      </c>
      <c r="C144">
        <v>1</v>
      </c>
      <c r="D144" s="1">
        <v>2485018.0269999998</v>
      </c>
      <c r="E144" s="1">
        <v>440513.054</v>
      </c>
      <c r="F144" s="1">
        <v>766.02499999999998</v>
      </c>
      <c r="G144" s="1"/>
      <c r="H144">
        <v>765.83699999999999</v>
      </c>
      <c r="I144" s="1">
        <f t="shared" si="4"/>
        <v>0.18799999999998818</v>
      </c>
      <c r="K144">
        <v>765.85500000000002</v>
      </c>
      <c r="L144" s="1">
        <f t="shared" si="5"/>
        <v>0.16999999999995907</v>
      </c>
    </row>
    <row r="145" spans="1:12" x14ac:dyDescent="0.25">
      <c r="A145">
        <v>404</v>
      </c>
      <c r="B145" t="s">
        <v>53</v>
      </c>
      <c r="C145">
        <v>1</v>
      </c>
      <c r="D145" s="1">
        <v>2421782.5070000002</v>
      </c>
      <c r="E145" s="1">
        <v>439493.40299999999</v>
      </c>
      <c r="F145" s="1">
        <v>1070.7650000000001</v>
      </c>
      <c r="G145" s="1"/>
      <c r="H145">
        <v>1070.5630000000001</v>
      </c>
      <c r="I145" s="1">
        <f t="shared" si="4"/>
        <v>0.20199999999999818</v>
      </c>
      <c r="K145">
        <v>1070.58</v>
      </c>
      <c r="L145" s="1">
        <f t="shared" si="5"/>
        <v>0.1850000000001728</v>
      </c>
    </row>
    <row r="146" spans="1:12" x14ac:dyDescent="0.25">
      <c r="A146">
        <v>405</v>
      </c>
      <c r="B146" t="s">
        <v>37</v>
      </c>
      <c r="C146">
        <v>1</v>
      </c>
      <c r="D146" s="1">
        <v>2366441.7400000002</v>
      </c>
      <c r="E146" s="1">
        <v>439347.65700000001</v>
      </c>
      <c r="F146" s="1">
        <v>893.71199999999999</v>
      </c>
      <c r="G146" s="1"/>
      <c r="H146">
        <v>893.73199999999997</v>
      </c>
      <c r="I146" s="1">
        <f t="shared" si="4"/>
        <v>-1.999999999998181E-2</v>
      </c>
      <c r="K146">
        <v>893.74900000000002</v>
      </c>
      <c r="L146" s="1">
        <f t="shared" si="5"/>
        <v>-3.7000000000034561E-2</v>
      </c>
    </row>
    <row r="147" spans="1:12" x14ac:dyDescent="0.25">
      <c r="A147">
        <v>406</v>
      </c>
      <c r="B147" t="s">
        <v>6</v>
      </c>
      <c r="C147">
        <v>1</v>
      </c>
      <c r="D147" s="1">
        <v>2375943.807</v>
      </c>
      <c r="E147" s="1">
        <v>391893.63699999999</v>
      </c>
      <c r="F147" s="1">
        <v>878.98299999999995</v>
      </c>
      <c r="G147" s="1"/>
      <c r="H147">
        <v>878.89800000000002</v>
      </c>
      <c r="I147" s="1">
        <f t="shared" si="4"/>
        <v>8.4999999999922693E-2</v>
      </c>
      <c r="K147">
        <v>878.90099999999995</v>
      </c>
      <c r="L147" s="1">
        <f t="shared" si="5"/>
        <v>8.1999999999993634E-2</v>
      </c>
    </row>
    <row r="148" spans="1:12" x14ac:dyDescent="0.25">
      <c r="A148">
        <v>407</v>
      </c>
      <c r="B148" t="s">
        <v>76</v>
      </c>
      <c r="C148">
        <v>1</v>
      </c>
      <c r="D148" s="1">
        <v>2360333.1630000002</v>
      </c>
      <c r="E148" s="1">
        <v>377544.337</v>
      </c>
      <c r="F148" s="1">
        <v>857.42100000000005</v>
      </c>
      <c r="G148" s="1"/>
      <c r="H148">
        <v>857.29399999999998</v>
      </c>
      <c r="I148" s="1">
        <f t="shared" si="4"/>
        <v>0.12700000000006639</v>
      </c>
      <c r="K148">
        <v>857.29300000000001</v>
      </c>
      <c r="L148" s="1">
        <f t="shared" si="5"/>
        <v>0.12800000000004275</v>
      </c>
    </row>
    <row r="149" spans="1:12" x14ac:dyDescent="0.25">
      <c r="A149">
        <v>408</v>
      </c>
      <c r="B149" t="s">
        <v>77</v>
      </c>
      <c r="C149">
        <v>1</v>
      </c>
      <c r="D149" s="1">
        <v>2358676.9500000002</v>
      </c>
      <c r="E149" s="1">
        <v>376752.516</v>
      </c>
      <c r="F149" s="1">
        <v>872.64800000000002</v>
      </c>
      <c r="G149" s="1"/>
      <c r="H149">
        <v>872.76099999999997</v>
      </c>
      <c r="I149" s="1">
        <f t="shared" si="4"/>
        <v>-0.1129999999999427</v>
      </c>
      <c r="K149">
        <v>872.76099999999997</v>
      </c>
      <c r="L149" s="1">
        <f t="shared" si="5"/>
        <v>-0.1129999999999427</v>
      </c>
    </row>
    <row r="150" spans="1:12" x14ac:dyDescent="0.25">
      <c r="A150">
        <v>412</v>
      </c>
      <c r="B150" t="s">
        <v>20</v>
      </c>
      <c r="C150">
        <v>1</v>
      </c>
      <c r="D150" s="1">
        <v>2478390.3190000001</v>
      </c>
      <c r="E150" s="1">
        <v>525354.85400000005</v>
      </c>
      <c r="F150" s="1">
        <v>856.62599999999998</v>
      </c>
      <c r="G150" s="1"/>
      <c r="H150">
        <v>856.851</v>
      </c>
      <c r="I150" s="1">
        <f t="shared" si="4"/>
        <v>-0.22500000000002274</v>
      </c>
      <c r="K150">
        <v>856.84100000000001</v>
      </c>
      <c r="L150" s="1">
        <f t="shared" si="5"/>
        <v>-0.21500000000003183</v>
      </c>
    </row>
    <row r="151" spans="1:12" x14ac:dyDescent="0.25">
      <c r="A151">
        <v>413</v>
      </c>
      <c r="B151" t="s">
        <v>37</v>
      </c>
      <c r="C151">
        <v>1</v>
      </c>
      <c r="D151" s="1">
        <v>2408825.2059999998</v>
      </c>
      <c r="E151" s="1">
        <v>530072.86899999995</v>
      </c>
      <c r="F151" s="1">
        <v>1060.645</v>
      </c>
      <c r="G151" s="1"/>
      <c r="H151">
        <v>1060.6179999999999</v>
      </c>
      <c r="I151" s="1">
        <f t="shared" si="4"/>
        <v>2.7000000000043656E-2</v>
      </c>
      <c r="K151">
        <v>1060.6130000000001</v>
      </c>
      <c r="L151" s="1">
        <f t="shared" si="5"/>
        <v>3.1999999999925421E-2</v>
      </c>
    </row>
    <row r="152" spans="1:12" x14ac:dyDescent="0.25">
      <c r="A152">
        <v>414</v>
      </c>
      <c r="B152" t="s">
        <v>1</v>
      </c>
      <c r="C152">
        <v>1</v>
      </c>
      <c r="D152" s="1">
        <v>2472079.0529999998</v>
      </c>
      <c r="E152" s="1">
        <v>562384.72199999995</v>
      </c>
      <c r="F152" s="1">
        <v>878.85400000000004</v>
      </c>
      <c r="G152" s="1"/>
      <c r="H152">
        <v>878.84900000000005</v>
      </c>
      <c r="I152" s="1">
        <f t="shared" si="4"/>
        <v>4.9999999999954525E-3</v>
      </c>
      <c r="K152">
        <v>878.83799999999997</v>
      </c>
      <c r="L152" s="1">
        <f t="shared" si="5"/>
        <v>1.6000000000076398E-2</v>
      </c>
    </row>
    <row r="153" spans="1:12" x14ac:dyDescent="0.25">
      <c r="A153">
        <v>415</v>
      </c>
      <c r="B153" t="s">
        <v>80</v>
      </c>
      <c r="C153">
        <v>1</v>
      </c>
      <c r="D153" s="1">
        <v>2456074.6919999998</v>
      </c>
      <c r="E153" s="1">
        <v>567738.31299999997</v>
      </c>
      <c r="F153" s="1">
        <v>1036.788</v>
      </c>
      <c r="G153" s="1"/>
      <c r="H153">
        <v>1036.643</v>
      </c>
      <c r="I153" s="1">
        <f t="shared" si="4"/>
        <v>0.14499999999998181</v>
      </c>
      <c r="K153">
        <v>1036.6590000000001</v>
      </c>
      <c r="L153" s="1">
        <f t="shared" si="5"/>
        <v>0.12899999999990541</v>
      </c>
    </row>
    <row r="154" spans="1:12" x14ac:dyDescent="0.25">
      <c r="A154">
        <v>416</v>
      </c>
      <c r="B154" t="s">
        <v>6</v>
      </c>
      <c r="C154">
        <v>1</v>
      </c>
      <c r="D154" s="1">
        <v>2392641.9279999998</v>
      </c>
      <c r="E154" s="1">
        <v>565140.897</v>
      </c>
      <c r="F154" s="1">
        <v>969.21600000000001</v>
      </c>
      <c r="G154" s="1"/>
      <c r="H154">
        <v>969.18799999999999</v>
      </c>
      <c r="I154" s="1">
        <f t="shared" si="4"/>
        <v>2.8000000000020009E-2</v>
      </c>
      <c r="K154">
        <v>969.17700000000002</v>
      </c>
      <c r="L154" s="1">
        <f t="shared" si="5"/>
        <v>3.8999999999987267E-2</v>
      </c>
    </row>
    <row r="155" spans="1:12" x14ac:dyDescent="0.25">
      <c r="A155">
        <v>417</v>
      </c>
      <c r="B155" t="s">
        <v>6</v>
      </c>
      <c r="C155">
        <v>1</v>
      </c>
      <c r="D155" s="1">
        <v>2403342.409</v>
      </c>
      <c r="E155" s="1">
        <v>535524.12199999997</v>
      </c>
      <c r="F155" s="1">
        <v>989.274</v>
      </c>
      <c r="G155" s="1"/>
      <c r="H155">
        <v>989.28700000000003</v>
      </c>
      <c r="I155" s="1">
        <f t="shared" si="4"/>
        <v>-1.3000000000033651E-2</v>
      </c>
      <c r="K155">
        <v>989.29899999999998</v>
      </c>
      <c r="L155" s="1">
        <f t="shared" si="5"/>
        <v>-2.4999999999977263E-2</v>
      </c>
    </row>
    <row r="156" spans="1:12" x14ac:dyDescent="0.25">
      <c r="A156">
        <v>418</v>
      </c>
      <c r="B156" t="s">
        <v>24</v>
      </c>
      <c r="C156">
        <v>1</v>
      </c>
      <c r="D156" s="1">
        <v>2551610.2209999999</v>
      </c>
      <c r="E156" s="1">
        <v>569407.13899999997</v>
      </c>
      <c r="F156" s="1">
        <v>652.52200000000005</v>
      </c>
      <c r="G156" s="1"/>
      <c r="H156">
        <v>652.90599999999995</v>
      </c>
      <c r="I156" s="1">
        <f t="shared" si="4"/>
        <v>-0.38399999999990087</v>
      </c>
      <c r="K156">
        <v>652.89200000000005</v>
      </c>
      <c r="L156" s="1">
        <f t="shared" si="5"/>
        <v>-0.37000000000000455</v>
      </c>
    </row>
    <row r="157" spans="1:12" x14ac:dyDescent="0.25">
      <c r="A157">
        <v>419</v>
      </c>
      <c r="B157" t="s">
        <v>40</v>
      </c>
      <c r="C157">
        <v>1</v>
      </c>
      <c r="D157" s="1">
        <v>2521121.89</v>
      </c>
      <c r="E157" s="1">
        <v>473580.28</v>
      </c>
      <c r="F157" s="1">
        <v>671.23699999999997</v>
      </c>
      <c r="G157" s="1"/>
      <c r="H157">
        <v>671.28899999999999</v>
      </c>
      <c r="I157" s="1">
        <f t="shared" si="4"/>
        <v>-5.2000000000020918E-2</v>
      </c>
      <c r="K157">
        <v>671.26099999999997</v>
      </c>
      <c r="L157" s="1">
        <f t="shared" si="5"/>
        <v>-2.4000000000000909E-2</v>
      </c>
    </row>
    <row r="158" spans="1:12" x14ac:dyDescent="0.25">
      <c r="A158">
        <v>420</v>
      </c>
      <c r="B158" t="s">
        <v>3</v>
      </c>
      <c r="C158">
        <v>1</v>
      </c>
      <c r="D158" s="1">
        <v>2529787.273</v>
      </c>
      <c r="E158" s="1">
        <v>441468.73100000003</v>
      </c>
      <c r="F158" s="1">
        <v>669.79600000000005</v>
      </c>
      <c r="G158" s="1"/>
      <c r="H158">
        <v>669.58100000000002</v>
      </c>
      <c r="I158" s="1">
        <f t="shared" si="4"/>
        <v>0.21500000000003183</v>
      </c>
      <c r="K158">
        <v>669.58799999999997</v>
      </c>
      <c r="L158" s="1">
        <f t="shared" si="5"/>
        <v>0.20800000000008367</v>
      </c>
    </row>
    <row r="159" spans="1:12" x14ac:dyDescent="0.25">
      <c r="A159">
        <v>421</v>
      </c>
      <c r="B159" t="s">
        <v>47</v>
      </c>
      <c r="C159">
        <v>1</v>
      </c>
      <c r="D159" s="1">
        <v>2544643.9980000001</v>
      </c>
      <c r="E159" s="1">
        <v>332345.84999999998</v>
      </c>
      <c r="F159" s="1">
        <v>673.13</v>
      </c>
      <c r="G159" s="1"/>
      <c r="H159">
        <v>673.07799999999997</v>
      </c>
      <c r="I159" s="1">
        <f t="shared" si="4"/>
        <v>5.2000000000020918E-2</v>
      </c>
      <c r="K159">
        <v>673.03200000000004</v>
      </c>
      <c r="L159" s="1">
        <f t="shared" si="5"/>
        <v>9.7999999999956344E-2</v>
      </c>
    </row>
    <row r="160" spans="1:12" x14ac:dyDescent="0.25">
      <c r="A160">
        <v>422</v>
      </c>
      <c r="B160" t="s">
        <v>40</v>
      </c>
      <c r="C160">
        <v>1</v>
      </c>
      <c r="D160" s="1">
        <v>2544421.5269999998</v>
      </c>
      <c r="E160" s="1">
        <v>314580.723</v>
      </c>
      <c r="F160" s="1">
        <v>696.66</v>
      </c>
      <c r="G160" s="1"/>
      <c r="H160">
        <v>696.73199999999997</v>
      </c>
      <c r="I160" s="1">
        <f t="shared" si="4"/>
        <v>-7.2000000000002728E-2</v>
      </c>
      <c r="K160">
        <v>696.74199999999996</v>
      </c>
      <c r="L160" s="1">
        <f t="shared" si="5"/>
        <v>-8.1999999999993634E-2</v>
      </c>
    </row>
    <row r="161" spans="1:12" x14ac:dyDescent="0.25">
      <c r="A161">
        <v>427</v>
      </c>
      <c r="B161" t="s">
        <v>82</v>
      </c>
      <c r="C161">
        <v>1</v>
      </c>
      <c r="D161" s="1">
        <v>2421835.3689999999</v>
      </c>
      <c r="E161" s="1">
        <v>186304.677</v>
      </c>
      <c r="F161" s="1">
        <v>863.09100000000001</v>
      </c>
      <c r="G161" s="1"/>
      <c r="H161">
        <v>863.33100000000002</v>
      </c>
      <c r="I161" s="1">
        <f t="shared" si="4"/>
        <v>-0.24000000000000909</v>
      </c>
      <c r="K161">
        <v>863.33600000000001</v>
      </c>
      <c r="L161" s="1">
        <f t="shared" si="5"/>
        <v>-0.24500000000000455</v>
      </c>
    </row>
    <row r="162" spans="1:12" x14ac:dyDescent="0.25">
      <c r="A162">
        <v>428</v>
      </c>
      <c r="B162" t="s">
        <v>2</v>
      </c>
      <c r="C162">
        <v>1</v>
      </c>
      <c r="D162" s="1">
        <v>2415186.3029999998</v>
      </c>
      <c r="E162" s="1">
        <v>291605.95899999997</v>
      </c>
      <c r="F162" s="1">
        <v>815.05200000000002</v>
      </c>
      <c r="G162" s="1"/>
      <c r="H162">
        <v>814.91499999999996</v>
      </c>
      <c r="I162" s="1">
        <f t="shared" si="4"/>
        <v>0.1370000000000573</v>
      </c>
      <c r="K162">
        <v>814.93600000000004</v>
      </c>
      <c r="L162" s="1">
        <f t="shared" si="5"/>
        <v>0.11599999999998545</v>
      </c>
    </row>
    <row r="163" spans="1:12" x14ac:dyDescent="0.25">
      <c r="A163">
        <v>429</v>
      </c>
      <c r="B163" t="s">
        <v>83</v>
      </c>
      <c r="C163">
        <v>1</v>
      </c>
      <c r="D163" s="1">
        <v>2366110.6460000002</v>
      </c>
      <c r="E163" s="1">
        <v>184004.774</v>
      </c>
      <c r="F163" s="1">
        <v>1068.414</v>
      </c>
      <c r="G163" s="1"/>
      <c r="H163">
        <v>1068.5239999999999</v>
      </c>
      <c r="I163" s="1">
        <f t="shared" si="4"/>
        <v>-0.10999999999989996</v>
      </c>
      <c r="K163">
        <v>1068.5150000000001</v>
      </c>
      <c r="L163" s="1">
        <f t="shared" si="5"/>
        <v>-0.10100000000011278</v>
      </c>
    </row>
    <row r="164" spans="1:12" x14ac:dyDescent="0.25">
      <c r="A164">
        <v>430</v>
      </c>
      <c r="B164" t="s">
        <v>84</v>
      </c>
      <c r="C164">
        <v>1</v>
      </c>
      <c r="D164" s="1">
        <v>2362179.5630000001</v>
      </c>
      <c r="E164" s="1">
        <v>183850.103</v>
      </c>
      <c r="F164" s="1">
        <v>1105.74</v>
      </c>
      <c r="G164" s="1"/>
      <c r="H164">
        <v>1105.769</v>
      </c>
      <c r="I164" s="1">
        <f t="shared" si="4"/>
        <v>-2.8999999999996362E-2</v>
      </c>
      <c r="K164">
        <v>1105.7719999999999</v>
      </c>
      <c r="L164" s="1">
        <f t="shared" si="5"/>
        <v>-3.1999999999925421E-2</v>
      </c>
    </row>
    <row r="165" spans="1:12" x14ac:dyDescent="0.25">
      <c r="A165">
        <v>431</v>
      </c>
      <c r="B165" t="s">
        <v>85</v>
      </c>
      <c r="C165">
        <v>1</v>
      </c>
      <c r="D165" s="1">
        <v>2298401.139</v>
      </c>
      <c r="E165" s="1">
        <v>186989.31700000001</v>
      </c>
      <c r="F165" s="1">
        <v>949.53</v>
      </c>
      <c r="G165" s="1"/>
      <c r="H165">
        <v>949.40099999999995</v>
      </c>
      <c r="I165" s="1">
        <f t="shared" si="4"/>
        <v>0.1290000000000191</v>
      </c>
      <c r="K165">
        <v>949.40200000000004</v>
      </c>
      <c r="L165" s="1">
        <f t="shared" si="5"/>
        <v>0.12799999999992906</v>
      </c>
    </row>
    <row r="166" spans="1:12" x14ac:dyDescent="0.25">
      <c r="A166">
        <v>432</v>
      </c>
      <c r="B166" t="s">
        <v>6</v>
      </c>
      <c r="C166">
        <v>1</v>
      </c>
      <c r="D166" s="1">
        <v>2308458.642</v>
      </c>
      <c r="E166" s="1">
        <v>245926.986</v>
      </c>
      <c r="F166" s="1">
        <v>955.399</v>
      </c>
      <c r="G166" s="1"/>
      <c r="H166">
        <v>955.50900000000001</v>
      </c>
      <c r="I166" s="1">
        <f t="shared" si="4"/>
        <v>-0.11000000000001364</v>
      </c>
      <c r="K166">
        <v>955.48</v>
      </c>
      <c r="L166" s="1">
        <f t="shared" si="5"/>
        <v>-8.100000000001728E-2</v>
      </c>
    </row>
    <row r="167" spans="1:12" x14ac:dyDescent="0.25">
      <c r="A167">
        <v>433</v>
      </c>
      <c r="B167" t="s">
        <v>86</v>
      </c>
      <c r="C167">
        <v>1</v>
      </c>
      <c r="D167" s="1">
        <v>2297559.0269999998</v>
      </c>
      <c r="E167" s="1">
        <v>245754.42</v>
      </c>
      <c r="F167" s="1">
        <v>939.86500000000001</v>
      </c>
      <c r="G167" s="1"/>
      <c r="H167">
        <v>939.83900000000006</v>
      </c>
      <c r="I167" s="1">
        <f t="shared" si="4"/>
        <v>2.5999999999953616E-2</v>
      </c>
      <c r="K167">
        <v>939.85</v>
      </c>
      <c r="L167" s="1">
        <f t="shared" si="5"/>
        <v>1.4999999999986358E-2</v>
      </c>
    </row>
    <row r="168" spans="1:12" x14ac:dyDescent="0.25">
      <c r="A168">
        <v>200</v>
      </c>
      <c r="B168" t="s">
        <v>57</v>
      </c>
      <c r="C168">
        <v>2</v>
      </c>
      <c r="D168" s="1">
        <v>2377463.8530000001</v>
      </c>
      <c r="E168" s="1">
        <v>324290.277</v>
      </c>
      <c r="F168" s="1">
        <v>947.89499999999998</v>
      </c>
      <c r="G168" s="1"/>
      <c r="H168">
        <v>947.81899999999996</v>
      </c>
      <c r="I168" s="1">
        <f t="shared" si="4"/>
        <v>7.6000000000021828E-2</v>
      </c>
      <c r="K168">
        <v>947.83199999999999</v>
      </c>
      <c r="L168" s="1">
        <f t="shared" si="5"/>
        <v>6.2999999999988177E-2</v>
      </c>
    </row>
    <row r="169" spans="1:12" x14ac:dyDescent="0.25">
      <c r="A169">
        <v>202</v>
      </c>
      <c r="B169" t="s">
        <v>57</v>
      </c>
      <c r="C169">
        <v>2</v>
      </c>
      <c r="D169" s="1">
        <v>2358990.4909999999</v>
      </c>
      <c r="E169" s="1">
        <v>341302.13299999997</v>
      </c>
      <c r="F169" s="1">
        <v>895.34</v>
      </c>
      <c r="G169" s="1"/>
      <c r="H169">
        <v>895.48099999999999</v>
      </c>
      <c r="I169" s="1">
        <f t="shared" si="4"/>
        <v>-0.14099999999996271</v>
      </c>
      <c r="K169">
        <v>895.46</v>
      </c>
      <c r="L169" s="1">
        <f t="shared" si="5"/>
        <v>-0.12000000000000455</v>
      </c>
    </row>
    <row r="170" spans="1:12" x14ac:dyDescent="0.25">
      <c r="A170">
        <v>206</v>
      </c>
      <c r="B170" t="s">
        <v>57</v>
      </c>
      <c r="C170">
        <v>2</v>
      </c>
      <c r="D170" s="1">
        <v>2417000.0630000001</v>
      </c>
      <c r="E170" s="1">
        <v>316004.58899999998</v>
      </c>
      <c r="F170" s="1">
        <v>810.995</v>
      </c>
      <c r="G170" s="1"/>
      <c r="H170">
        <v>811.08600000000001</v>
      </c>
      <c r="I170" s="1">
        <f t="shared" si="4"/>
        <v>-9.1000000000008185E-2</v>
      </c>
      <c r="K170">
        <v>811.08500000000004</v>
      </c>
      <c r="L170" s="1">
        <f t="shared" si="5"/>
        <v>-9.0000000000031832E-2</v>
      </c>
    </row>
    <row r="171" spans="1:12" x14ac:dyDescent="0.25">
      <c r="A171">
        <v>207</v>
      </c>
      <c r="B171" t="s">
        <v>57</v>
      </c>
      <c r="C171">
        <v>2</v>
      </c>
      <c r="D171" s="1">
        <v>2442726.7069999999</v>
      </c>
      <c r="E171" s="1">
        <v>358872.79300000001</v>
      </c>
      <c r="F171" s="1">
        <v>826.09699999999998</v>
      </c>
      <c r="G171" s="1"/>
      <c r="H171">
        <v>826.00800000000004</v>
      </c>
      <c r="I171" s="1">
        <f t="shared" si="4"/>
        <v>8.8999999999941792E-2</v>
      </c>
      <c r="K171">
        <v>826.02499999999998</v>
      </c>
      <c r="L171" s="1">
        <f t="shared" si="5"/>
        <v>7.2000000000002728E-2</v>
      </c>
    </row>
    <row r="172" spans="1:12" x14ac:dyDescent="0.25">
      <c r="A172">
        <v>208</v>
      </c>
      <c r="B172" t="s">
        <v>57</v>
      </c>
      <c r="C172">
        <v>2</v>
      </c>
      <c r="D172" s="1">
        <v>2444724.0150000001</v>
      </c>
      <c r="E172" s="1">
        <v>333427.14</v>
      </c>
      <c r="F172" s="1">
        <v>934.35500000000002</v>
      </c>
      <c r="G172" s="1"/>
      <c r="H172">
        <v>934.32600000000002</v>
      </c>
      <c r="I172" s="1">
        <f t="shared" si="4"/>
        <v>2.8999999999996362E-2</v>
      </c>
      <c r="K172">
        <v>934.31700000000001</v>
      </c>
      <c r="L172" s="1">
        <f t="shared" si="5"/>
        <v>3.8000000000010914E-2</v>
      </c>
    </row>
    <row r="173" spans="1:12" x14ac:dyDescent="0.25">
      <c r="A173">
        <v>210</v>
      </c>
      <c r="B173" t="s">
        <v>57</v>
      </c>
      <c r="C173">
        <v>2</v>
      </c>
      <c r="D173" s="1">
        <v>2479114.4470000002</v>
      </c>
      <c r="E173" s="1">
        <v>334222.29499999998</v>
      </c>
      <c r="F173" s="1">
        <v>793</v>
      </c>
      <c r="G173" s="1"/>
      <c r="H173">
        <v>792.98099999999999</v>
      </c>
      <c r="I173" s="1">
        <f t="shared" si="4"/>
        <v>1.9000000000005457E-2</v>
      </c>
      <c r="K173">
        <v>792.96400000000006</v>
      </c>
      <c r="L173" s="1">
        <f t="shared" si="5"/>
        <v>3.5999999999944521E-2</v>
      </c>
    </row>
    <row r="174" spans="1:12" x14ac:dyDescent="0.25">
      <c r="A174">
        <v>212</v>
      </c>
      <c r="B174" t="s">
        <v>57</v>
      </c>
      <c r="C174">
        <v>2</v>
      </c>
      <c r="D174" s="1">
        <v>2475433.1179999998</v>
      </c>
      <c r="E174" s="1">
        <v>341025.86099999998</v>
      </c>
      <c r="F174" s="1">
        <v>825.16099999999994</v>
      </c>
      <c r="G174" s="1"/>
      <c r="H174">
        <v>825.27800000000002</v>
      </c>
      <c r="I174" s="1">
        <f t="shared" si="4"/>
        <v>-0.11700000000007549</v>
      </c>
      <c r="K174">
        <v>825.28099999999995</v>
      </c>
      <c r="L174" s="1">
        <f t="shared" si="5"/>
        <v>-0.12000000000000455</v>
      </c>
    </row>
    <row r="175" spans="1:12" x14ac:dyDescent="0.25">
      <c r="A175">
        <v>215</v>
      </c>
      <c r="B175" t="s">
        <v>57</v>
      </c>
      <c r="C175">
        <v>2</v>
      </c>
      <c r="D175" s="1">
        <v>2473488.9789999998</v>
      </c>
      <c r="E175" s="1">
        <v>363252.19699999999</v>
      </c>
      <c r="F175" s="1">
        <v>904.89700000000005</v>
      </c>
      <c r="G175" s="1"/>
      <c r="H175">
        <v>904.92100000000005</v>
      </c>
      <c r="I175" s="1">
        <f t="shared" si="4"/>
        <v>-2.4000000000000909E-2</v>
      </c>
      <c r="K175">
        <v>904.91</v>
      </c>
      <c r="L175" s="1">
        <f t="shared" si="5"/>
        <v>-1.2999999999919964E-2</v>
      </c>
    </row>
    <row r="176" spans="1:12" x14ac:dyDescent="0.25">
      <c r="A176">
        <v>216</v>
      </c>
      <c r="B176" t="s">
        <v>57</v>
      </c>
      <c r="C176">
        <v>2</v>
      </c>
      <c r="D176" s="1">
        <v>2480083.1</v>
      </c>
      <c r="E176" s="1">
        <v>367161.67200000002</v>
      </c>
      <c r="F176" s="1">
        <v>851.60400000000004</v>
      </c>
      <c r="G176" s="1"/>
      <c r="H176">
        <v>851.42399999999998</v>
      </c>
      <c r="I176" s="1">
        <f t="shared" si="4"/>
        <v>0.18000000000006366</v>
      </c>
      <c r="K176">
        <v>851.41499999999996</v>
      </c>
      <c r="L176" s="1">
        <f t="shared" si="5"/>
        <v>0.18900000000007822</v>
      </c>
    </row>
    <row r="177" spans="1:12" x14ac:dyDescent="0.25">
      <c r="A177">
        <v>218</v>
      </c>
      <c r="B177" t="s">
        <v>57</v>
      </c>
      <c r="C177">
        <v>2</v>
      </c>
      <c r="D177" s="1">
        <v>2470036.9240000001</v>
      </c>
      <c r="E177" s="1">
        <v>390116.01</v>
      </c>
      <c r="F177" s="1">
        <v>909.88199999999995</v>
      </c>
      <c r="G177" s="1"/>
      <c r="H177">
        <v>909.76099999999997</v>
      </c>
      <c r="I177" s="1">
        <f t="shared" si="4"/>
        <v>0.1209999999999809</v>
      </c>
      <c r="K177">
        <v>909.77</v>
      </c>
      <c r="L177" s="1">
        <f t="shared" si="5"/>
        <v>0.11199999999996635</v>
      </c>
    </row>
    <row r="178" spans="1:12" x14ac:dyDescent="0.25">
      <c r="A178">
        <v>219</v>
      </c>
      <c r="B178" t="s">
        <v>57</v>
      </c>
      <c r="C178">
        <v>2</v>
      </c>
      <c r="D178" s="1">
        <v>2466364.2829999998</v>
      </c>
      <c r="E178" s="1">
        <v>427898.33299999998</v>
      </c>
      <c r="F178" s="1">
        <v>885.62900000000002</v>
      </c>
      <c r="G178" s="1"/>
      <c r="H178">
        <v>885.48199999999997</v>
      </c>
      <c r="I178" s="1">
        <f t="shared" si="4"/>
        <v>0.1470000000000482</v>
      </c>
      <c r="K178">
        <v>885.47500000000002</v>
      </c>
      <c r="L178" s="1">
        <f t="shared" si="5"/>
        <v>0.15399999999999636</v>
      </c>
    </row>
    <row r="179" spans="1:12" x14ac:dyDescent="0.25">
      <c r="A179">
        <v>220</v>
      </c>
      <c r="B179" t="s">
        <v>57</v>
      </c>
      <c r="C179">
        <v>2</v>
      </c>
      <c r="D179" s="1">
        <v>2442477.2570000002</v>
      </c>
      <c r="E179" s="1">
        <v>417729.33100000001</v>
      </c>
      <c r="F179" s="1">
        <v>914.96100000000001</v>
      </c>
      <c r="G179" s="1"/>
      <c r="H179">
        <v>914.84400000000005</v>
      </c>
      <c r="I179" s="1">
        <f t="shared" si="4"/>
        <v>0.1169999999999618</v>
      </c>
      <c r="K179">
        <v>914.86099999999999</v>
      </c>
      <c r="L179" s="1">
        <f t="shared" si="5"/>
        <v>0.10000000000002274</v>
      </c>
    </row>
    <row r="180" spans="1:12" x14ac:dyDescent="0.25">
      <c r="A180">
        <v>222</v>
      </c>
      <c r="B180" t="s">
        <v>57</v>
      </c>
      <c r="C180">
        <v>2</v>
      </c>
      <c r="D180" s="1">
        <v>2478753.159</v>
      </c>
      <c r="E180" s="1">
        <v>437169.32199999999</v>
      </c>
      <c r="F180" s="1">
        <v>766.28800000000001</v>
      </c>
      <c r="G180" s="1"/>
      <c r="H180">
        <v>766.16899999999998</v>
      </c>
      <c r="I180" s="1">
        <f t="shared" si="4"/>
        <v>0.11900000000002819</v>
      </c>
      <c r="K180">
        <v>766.19399999999996</v>
      </c>
      <c r="L180" s="1">
        <f t="shared" si="5"/>
        <v>9.4000000000050932E-2</v>
      </c>
    </row>
    <row r="181" spans="1:12" x14ac:dyDescent="0.25">
      <c r="A181">
        <v>223</v>
      </c>
      <c r="B181" t="s">
        <v>57</v>
      </c>
      <c r="C181">
        <v>2</v>
      </c>
      <c r="D181" s="1">
        <v>2423608.8840000001</v>
      </c>
      <c r="E181" s="1">
        <v>433496.70299999998</v>
      </c>
      <c r="F181" s="1">
        <v>1041.3150000000001</v>
      </c>
      <c r="G181" s="1"/>
      <c r="H181">
        <v>1041.0630000000001</v>
      </c>
      <c r="I181" s="1">
        <f t="shared" si="4"/>
        <v>0.25199999999995271</v>
      </c>
      <c r="K181">
        <v>1041.0730000000001</v>
      </c>
      <c r="L181" s="1">
        <f t="shared" si="5"/>
        <v>0.2419999999999618</v>
      </c>
    </row>
    <row r="182" spans="1:12" x14ac:dyDescent="0.25">
      <c r="A182">
        <v>226</v>
      </c>
      <c r="B182" t="s">
        <v>57</v>
      </c>
      <c r="C182">
        <v>2</v>
      </c>
      <c r="D182" s="1">
        <v>2411214.483</v>
      </c>
      <c r="E182" s="1">
        <v>408052.45600000001</v>
      </c>
      <c r="F182" s="1">
        <v>933.99400000000003</v>
      </c>
      <c r="G182" s="1"/>
      <c r="H182">
        <v>933.78399999999999</v>
      </c>
      <c r="I182" s="1">
        <f t="shared" si="4"/>
        <v>0.21000000000003638</v>
      </c>
      <c r="K182">
        <v>933.77499999999998</v>
      </c>
      <c r="L182" s="1">
        <f t="shared" si="5"/>
        <v>0.21900000000005093</v>
      </c>
    </row>
    <row r="183" spans="1:12" x14ac:dyDescent="0.25">
      <c r="A183">
        <v>229</v>
      </c>
      <c r="B183" t="s">
        <v>57</v>
      </c>
      <c r="C183">
        <v>2</v>
      </c>
      <c r="D183" s="1">
        <v>2394781.4559999998</v>
      </c>
      <c r="E183" s="1">
        <v>406290.05800000002</v>
      </c>
      <c r="F183" s="1">
        <v>918.77300000000002</v>
      </c>
      <c r="G183" s="1"/>
      <c r="H183">
        <v>918.70600000000002</v>
      </c>
      <c r="I183" s="1">
        <f t="shared" si="4"/>
        <v>6.7000000000007276E-2</v>
      </c>
      <c r="K183">
        <v>918.72699999999998</v>
      </c>
      <c r="L183" s="1">
        <f t="shared" si="5"/>
        <v>4.6000000000049113E-2</v>
      </c>
    </row>
    <row r="184" spans="1:12" x14ac:dyDescent="0.25">
      <c r="A184">
        <v>234</v>
      </c>
      <c r="B184" t="s">
        <v>57</v>
      </c>
      <c r="C184">
        <v>2</v>
      </c>
      <c r="D184" s="1">
        <v>2402309.6150000002</v>
      </c>
      <c r="E184" s="1">
        <v>465733.15100000001</v>
      </c>
      <c r="F184" s="1">
        <v>1050.4179999999999</v>
      </c>
      <c r="G184" s="1"/>
      <c r="H184">
        <v>1050.2829999999999</v>
      </c>
      <c r="I184" s="1">
        <f t="shared" si="4"/>
        <v>0.13499999999999091</v>
      </c>
      <c r="K184">
        <v>1050.2639999999999</v>
      </c>
      <c r="L184" s="1">
        <f t="shared" si="5"/>
        <v>0.15399999999999636</v>
      </c>
    </row>
    <row r="185" spans="1:12" x14ac:dyDescent="0.25">
      <c r="A185">
        <v>244</v>
      </c>
      <c r="B185" t="s">
        <v>57</v>
      </c>
      <c r="C185">
        <v>2</v>
      </c>
      <c r="D185" s="1">
        <v>2478840.3509999998</v>
      </c>
      <c r="E185" s="1">
        <v>477356.25400000002</v>
      </c>
      <c r="F185" s="1">
        <v>874.97400000000005</v>
      </c>
      <c r="G185" s="1"/>
      <c r="H185">
        <v>874.83399999999995</v>
      </c>
      <c r="I185" s="1">
        <f t="shared" si="4"/>
        <v>0.14000000000010004</v>
      </c>
      <c r="K185">
        <v>874.83</v>
      </c>
      <c r="L185" s="1">
        <f t="shared" si="5"/>
        <v>0.14400000000000546</v>
      </c>
    </row>
    <row r="186" spans="1:12" x14ac:dyDescent="0.25">
      <c r="A186">
        <v>245</v>
      </c>
      <c r="B186" t="s">
        <v>57</v>
      </c>
      <c r="C186">
        <v>2</v>
      </c>
      <c r="D186" s="1">
        <v>2443451.7110000001</v>
      </c>
      <c r="E186" s="1">
        <v>447805.86700000003</v>
      </c>
      <c r="F186" s="1">
        <v>980.65599999999995</v>
      </c>
      <c r="G186" s="1"/>
      <c r="H186">
        <v>980.529</v>
      </c>
      <c r="I186" s="1">
        <f t="shared" si="4"/>
        <v>0.12699999999995271</v>
      </c>
      <c r="K186">
        <v>980.53599999999994</v>
      </c>
      <c r="L186" s="1">
        <f t="shared" si="5"/>
        <v>0.12000000000000455</v>
      </c>
    </row>
    <row r="187" spans="1:12" x14ac:dyDescent="0.25">
      <c r="A187">
        <v>248</v>
      </c>
      <c r="B187" t="s">
        <v>57</v>
      </c>
      <c r="C187">
        <v>2</v>
      </c>
      <c r="D187" s="1">
        <v>2451784.156</v>
      </c>
      <c r="E187" s="1">
        <v>514842.761</v>
      </c>
      <c r="F187" s="1">
        <v>994.01099999999997</v>
      </c>
      <c r="G187" s="1"/>
      <c r="H187">
        <v>994.005</v>
      </c>
      <c r="I187" s="1">
        <f t="shared" si="4"/>
        <v>5.9999999999718057E-3</v>
      </c>
      <c r="K187">
        <v>994.04100000000005</v>
      </c>
      <c r="L187" s="1">
        <f t="shared" si="5"/>
        <v>-3.0000000000086402E-2</v>
      </c>
    </row>
    <row r="188" spans="1:12" x14ac:dyDescent="0.25">
      <c r="A188">
        <v>251</v>
      </c>
      <c r="B188" t="s">
        <v>57</v>
      </c>
      <c r="C188">
        <v>2</v>
      </c>
      <c r="D188" s="1">
        <v>2449611.86</v>
      </c>
      <c r="E188" s="1">
        <v>530541.33499999996</v>
      </c>
      <c r="F188" s="1">
        <v>1000.93</v>
      </c>
      <c r="G188" s="1"/>
      <c r="H188">
        <v>1001.093</v>
      </c>
      <c r="I188" s="1">
        <f t="shared" si="4"/>
        <v>-0.16300000000001091</v>
      </c>
      <c r="K188">
        <v>1001.099</v>
      </c>
      <c r="L188" s="1">
        <f t="shared" si="5"/>
        <v>-0.16900000000009641</v>
      </c>
    </row>
    <row r="189" spans="1:12" x14ac:dyDescent="0.25">
      <c r="A189">
        <v>300</v>
      </c>
      <c r="B189" t="s">
        <v>64</v>
      </c>
      <c r="C189">
        <v>3</v>
      </c>
      <c r="D189" s="1">
        <v>2381244.7110000001</v>
      </c>
      <c r="E189" s="1">
        <v>328879.07799999998</v>
      </c>
      <c r="F189" s="1">
        <v>945.42600000000004</v>
      </c>
      <c r="G189" s="1"/>
      <c r="H189">
        <v>945.71100000000001</v>
      </c>
      <c r="I189" s="1">
        <f t="shared" si="4"/>
        <v>-0.28499999999996817</v>
      </c>
      <c r="K189">
        <v>945.70500000000004</v>
      </c>
      <c r="L189" s="1">
        <f t="shared" si="5"/>
        <v>-0.27899999999999636</v>
      </c>
    </row>
    <row r="190" spans="1:12" x14ac:dyDescent="0.25">
      <c r="A190">
        <v>305</v>
      </c>
      <c r="B190" t="s">
        <v>64</v>
      </c>
      <c r="C190">
        <v>3</v>
      </c>
      <c r="D190" s="1">
        <v>2445817.5780000002</v>
      </c>
      <c r="E190" s="1">
        <v>372056.609</v>
      </c>
      <c r="F190" s="1">
        <v>855.55399999999997</v>
      </c>
      <c r="G190" s="1"/>
      <c r="H190">
        <v>855.23500000000001</v>
      </c>
      <c r="I190" s="1">
        <f t="shared" si="4"/>
        <v>0.31899999999995998</v>
      </c>
      <c r="K190">
        <v>855.255</v>
      </c>
      <c r="L190" s="1">
        <f t="shared" si="5"/>
        <v>0.29899999999997817</v>
      </c>
    </row>
    <row r="191" spans="1:12" x14ac:dyDescent="0.25">
      <c r="A191">
        <v>306</v>
      </c>
      <c r="B191" t="s">
        <v>67</v>
      </c>
      <c r="C191">
        <v>3</v>
      </c>
      <c r="D191" s="1">
        <v>2443701.58</v>
      </c>
      <c r="E191" s="1">
        <v>361604.73100000003</v>
      </c>
      <c r="F191" s="1">
        <v>825.17100000000005</v>
      </c>
      <c r="G191" s="1"/>
      <c r="H191">
        <v>825.41700000000003</v>
      </c>
      <c r="I191" s="1">
        <f t="shared" si="4"/>
        <v>-0.2459999999999809</v>
      </c>
      <c r="K191">
        <v>825.39599999999996</v>
      </c>
      <c r="L191" s="1">
        <f t="shared" si="5"/>
        <v>-0.22499999999990905</v>
      </c>
    </row>
    <row r="192" spans="1:12" x14ac:dyDescent="0.25">
      <c r="A192">
        <v>307</v>
      </c>
      <c r="B192" t="s">
        <v>67</v>
      </c>
      <c r="C192">
        <v>3</v>
      </c>
      <c r="D192" s="1">
        <v>2448557.5690000001</v>
      </c>
      <c r="E192" s="1">
        <v>328558.73</v>
      </c>
      <c r="F192" s="1">
        <v>830.58699999999999</v>
      </c>
      <c r="G192" s="1"/>
      <c r="H192">
        <v>830.78800000000001</v>
      </c>
      <c r="I192" s="1">
        <f t="shared" si="4"/>
        <v>-0.20100000000002183</v>
      </c>
      <c r="K192">
        <v>830.8</v>
      </c>
      <c r="L192" s="1">
        <f t="shared" si="5"/>
        <v>-0.21299999999996544</v>
      </c>
    </row>
    <row r="193" spans="1:12" x14ac:dyDescent="0.25">
      <c r="A193">
        <v>308</v>
      </c>
      <c r="B193" t="s">
        <v>67</v>
      </c>
      <c r="C193">
        <v>3</v>
      </c>
      <c r="D193" s="1">
        <v>2486313.7889999999</v>
      </c>
      <c r="E193" s="1">
        <v>313440.79100000003</v>
      </c>
      <c r="F193" s="1">
        <v>822.51300000000003</v>
      </c>
      <c r="G193" s="1"/>
      <c r="H193">
        <v>822.72299999999996</v>
      </c>
      <c r="I193" s="1">
        <f t="shared" ref="I193:I227" si="6">F193-H193</f>
        <v>-0.20999999999992269</v>
      </c>
      <c r="K193">
        <v>822.71500000000003</v>
      </c>
      <c r="L193" s="1">
        <f t="shared" ref="L193:L227" si="7">F193-K193</f>
        <v>-0.20199999999999818</v>
      </c>
    </row>
    <row r="194" spans="1:12" x14ac:dyDescent="0.25">
      <c r="A194">
        <v>310</v>
      </c>
      <c r="B194" t="s">
        <v>64</v>
      </c>
      <c r="C194">
        <v>3</v>
      </c>
      <c r="D194" s="1">
        <v>2471326.0380000002</v>
      </c>
      <c r="E194" s="1">
        <v>360417.29200000002</v>
      </c>
      <c r="F194" s="1">
        <v>908.58699999999999</v>
      </c>
      <c r="G194" s="1"/>
      <c r="H194">
        <v>908.93399999999997</v>
      </c>
      <c r="I194" s="1">
        <f t="shared" si="6"/>
        <v>-0.34699999999997999</v>
      </c>
      <c r="K194">
        <v>908.93399999999997</v>
      </c>
      <c r="L194" s="1">
        <f t="shared" si="7"/>
        <v>-0.34699999999997999</v>
      </c>
    </row>
    <row r="195" spans="1:12" x14ac:dyDescent="0.25">
      <c r="A195">
        <v>313</v>
      </c>
      <c r="B195" t="s">
        <v>64</v>
      </c>
      <c r="C195">
        <v>3</v>
      </c>
      <c r="D195" s="1">
        <v>2438203.4350000001</v>
      </c>
      <c r="E195" s="1">
        <v>411308.30300000001</v>
      </c>
      <c r="F195" s="1">
        <v>891.39</v>
      </c>
      <c r="G195" s="1"/>
      <c r="H195">
        <v>891.43200000000002</v>
      </c>
      <c r="I195" s="1">
        <f t="shared" si="6"/>
        <v>-4.2000000000030013E-2</v>
      </c>
      <c r="K195">
        <v>891.42700000000002</v>
      </c>
      <c r="L195" s="1">
        <f t="shared" si="7"/>
        <v>-3.7000000000034561E-2</v>
      </c>
    </row>
    <row r="196" spans="1:12" x14ac:dyDescent="0.25">
      <c r="A196">
        <v>314</v>
      </c>
      <c r="B196" t="s">
        <v>67</v>
      </c>
      <c r="C196">
        <v>3</v>
      </c>
      <c r="D196" s="1">
        <v>2464673.91</v>
      </c>
      <c r="E196" s="1">
        <v>434754.34399999998</v>
      </c>
      <c r="F196" s="1">
        <v>874.928</v>
      </c>
      <c r="G196" s="1"/>
      <c r="H196">
        <v>875.07100000000003</v>
      </c>
      <c r="I196" s="1">
        <f t="shared" si="6"/>
        <v>-0.1430000000000291</v>
      </c>
      <c r="K196">
        <v>875.05499999999995</v>
      </c>
      <c r="L196" s="1">
        <f t="shared" si="7"/>
        <v>-0.12699999999995271</v>
      </c>
    </row>
    <row r="197" spans="1:12" x14ac:dyDescent="0.25">
      <c r="A197">
        <v>321</v>
      </c>
      <c r="B197" t="s">
        <v>67</v>
      </c>
      <c r="C197">
        <v>3</v>
      </c>
      <c r="D197" s="1">
        <v>2380037.3280000002</v>
      </c>
      <c r="E197" s="1">
        <v>390905.946</v>
      </c>
      <c r="F197" s="1">
        <v>887.31</v>
      </c>
      <c r="G197" s="1"/>
      <c r="H197">
        <v>887.21699999999998</v>
      </c>
      <c r="I197" s="1">
        <f t="shared" si="6"/>
        <v>9.2999999999960892E-2</v>
      </c>
      <c r="K197">
        <v>887.22500000000002</v>
      </c>
      <c r="L197" s="1">
        <f t="shared" si="7"/>
        <v>8.4999999999922693E-2</v>
      </c>
    </row>
    <row r="198" spans="1:12" x14ac:dyDescent="0.25">
      <c r="A198">
        <v>322</v>
      </c>
      <c r="B198" t="s">
        <v>64</v>
      </c>
      <c r="C198">
        <v>3</v>
      </c>
      <c r="D198" s="1">
        <v>2395076.6579999998</v>
      </c>
      <c r="E198" s="1">
        <v>448843.848</v>
      </c>
      <c r="F198" s="1">
        <v>975.98500000000001</v>
      </c>
      <c r="G198" s="1"/>
      <c r="H198">
        <v>976.11500000000001</v>
      </c>
      <c r="I198" s="1">
        <f t="shared" si="6"/>
        <v>-0.12999999999999545</v>
      </c>
      <c r="K198">
        <v>976.10199999999998</v>
      </c>
      <c r="L198" s="1">
        <f t="shared" si="7"/>
        <v>-0.1169999999999618</v>
      </c>
    </row>
    <row r="199" spans="1:12" x14ac:dyDescent="0.25">
      <c r="A199">
        <v>327</v>
      </c>
      <c r="B199" t="s">
        <v>67</v>
      </c>
      <c r="C199">
        <v>3</v>
      </c>
      <c r="D199" s="1">
        <v>2446716.9369999999</v>
      </c>
      <c r="E199" s="1">
        <v>499639.98499999999</v>
      </c>
      <c r="F199" s="1">
        <v>997.09500000000003</v>
      </c>
      <c r="G199" s="1"/>
      <c r="H199">
        <v>997.57899999999995</v>
      </c>
      <c r="I199" s="1">
        <f t="shared" si="6"/>
        <v>-0.4839999999999236</v>
      </c>
      <c r="K199">
        <v>997.55700000000002</v>
      </c>
      <c r="L199" s="1">
        <f t="shared" si="7"/>
        <v>-0.46199999999998909</v>
      </c>
    </row>
    <row r="200" spans="1:12" x14ac:dyDescent="0.25">
      <c r="A200">
        <v>331</v>
      </c>
      <c r="B200" t="s">
        <v>73</v>
      </c>
      <c r="C200">
        <v>3</v>
      </c>
      <c r="D200" s="1">
        <v>2445649.1129999999</v>
      </c>
      <c r="E200" s="1">
        <v>509354.755</v>
      </c>
      <c r="F200" s="1">
        <v>1033.153</v>
      </c>
      <c r="G200" s="1"/>
      <c r="H200">
        <v>1033.402</v>
      </c>
      <c r="I200" s="1">
        <f t="shared" si="6"/>
        <v>-0.24900000000002365</v>
      </c>
      <c r="K200">
        <v>1033.403</v>
      </c>
      <c r="L200" s="1">
        <f t="shared" si="7"/>
        <v>-0.25</v>
      </c>
    </row>
    <row r="201" spans="1:12" x14ac:dyDescent="0.25">
      <c r="A201">
        <v>332</v>
      </c>
      <c r="B201" t="s">
        <v>64</v>
      </c>
      <c r="C201">
        <v>3</v>
      </c>
      <c r="D201" s="1">
        <v>2419672.8790000002</v>
      </c>
      <c r="E201" s="1">
        <v>524177.87199999997</v>
      </c>
      <c r="F201" s="1">
        <v>1137.6410000000001</v>
      </c>
      <c r="G201" s="1"/>
      <c r="H201">
        <v>1137.953</v>
      </c>
      <c r="I201" s="1">
        <f t="shared" si="6"/>
        <v>-0.31199999999989814</v>
      </c>
      <c r="K201">
        <v>1137.951</v>
      </c>
      <c r="L201" s="1">
        <f t="shared" si="7"/>
        <v>-0.30999999999994543</v>
      </c>
    </row>
    <row r="202" spans="1:12" x14ac:dyDescent="0.25">
      <c r="A202">
        <v>334</v>
      </c>
      <c r="B202" t="s">
        <v>74</v>
      </c>
      <c r="C202">
        <v>3</v>
      </c>
      <c r="D202" s="1">
        <v>2450993.5819999999</v>
      </c>
      <c r="E202" s="1">
        <v>546319.30099999998</v>
      </c>
      <c r="F202" s="1">
        <v>995.04899999999998</v>
      </c>
      <c r="G202" s="1"/>
      <c r="H202">
        <v>995.16300000000001</v>
      </c>
      <c r="I202" s="1">
        <f t="shared" si="6"/>
        <v>-0.11400000000003274</v>
      </c>
      <c r="K202">
        <v>995.17600000000004</v>
      </c>
      <c r="L202" s="1">
        <f t="shared" si="7"/>
        <v>-0.12700000000006639</v>
      </c>
    </row>
    <row r="203" spans="1:12" x14ac:dyDescent="0.25">
      <c r="A203">
        <v>337</v>
      </c>
      <c r="B203" t="s">
        <v>67</v>
      </c>
      <c r="C203">
        <v>3</v>
      </c>
      <c r="D203" s="1">
        <v>2418858.4849999999</v>
      </c>
      <c r="E203" s="1">
        <v>541820.66</v>
      </c>
      <c r="F203" s="1">
        <v>1055.9580000000001</v>
      </c>
      <c r="G203" s="1"/>
      <c r="H203">
        <v>1056.319</v>
      </c>
      <c r="I203" s="1">
        <f t="shared" si="6"/>
        <v>-0.36099999999987631</v>
      </c>
      <c r="K203">
        <v>1056.318</v>
      </c>
      <c r="L203" s="1">
        <f t="shared" si="7"/>
        <v>-0.35999999999989996</v>
      </c>
    </row>
    <row r="204" spans="1:12" x14ac:dyDescent="0.25">
      <c r="A204">
        <v>301</v>
      </c>
      <c r="B204" t="s">
        <v>65</v>
      </c>
      <c r="C204">
        <v>4</v>
      </c>
      <c r="D204" s="1">
        <v>2362000.588</v>
      </c>
      <c r="E204" s="1">
        <v>341124.71500000003</v>
      </c>
      <c r="F204" s="1">
        <v>875.99400000000003</v>
      </c>
      <c r="G204" s="1"/>
      <c r="H204">
        <v>876.28399999999999</v>
      </c>
      <c r="I204" s="1">
        <f t="shared" si="6"/>
        <v>-0.28999999999996362</v>
      </c>
      <c r="K204">
        <v>876.28599999999994</v>
      </c>
      <c r="L204" s="1">
        <f t="shared" si="7"/>
        <v>-0.29199999999991633</v>
      </c>
    </row>
    <row r="205" spans="1:12" x14ac:dyDescent="0.25">
      <c r="A205">
        <v>303</v>
      </c>
      <c r="B205" t="s">
        <v>65</v>
      </c>
      <c r="C205">
        <v>4</v>
      </c>
      <c r="D205" s="1">
        <v>2402411.29</v>
      </c>
      <c r="E205" s="1">
        <v>356227.32299999997</v>
      </c>
      <c r="F205" s="1">
        <v>960.66700000000003</v>
      </c>
      <c r="G205" s="1"/>
      <c r="H205">
        <v>960.82</v>
      </c>
      <c r="I205" s="1">
        <f t="shared" si="6"/>
        <v>-0.15300000000002001</v>
      </c>
      <c r="K205">
        <v>960.82399999999996</v>
      </c>
      <c r="L205" s="1">
        <f t="shared" si="7"/>
        <v>-0.15699999999992542</v>
      </c>
    </row>
    <row r="206" spans="1:12" x14ac:dyDescent="0.25">
      <c r="A206">
        <v>315</v>
      </c>
      <c r="B206" t="s">
        <v>65</v>
      </c>
      <c r="C206">
        <v>4</v>
      </c>
      <c r="D206" s="1">
        <v>2422739.0320000001</v>
      </c>
      <c r="E206" s="1">
        <v>420214.96399999998</v>
      </c>
      <c r="F206" s="1">
        <v>1011.279</v>
      </c>
      <c r="G206" s="1"/>
      <c r="H206">
        <v>1011.422</v>
      </c>
      <c r="I206" s="1">
        <f t="shared" si="6"/>
        <v>-0.1430000000000291</v>
      </c>
      <c r="K206">
        <v>1011.421</v>
      </c>
      <c r="L206" s="1">
        <f t="shared" si="7"/>
        <v>-0.14200000000005275</v>
      </c>
    </row>
    <row r="207" spans="1:12" x14ac:dyDescent="0.25">
      <c r="A207">
        <v>317</v>
      </c>
      <c r="B207" t="s">
        <v>65</v>
      </c>
      <c r="C207">
        <v>4</v>
      </c>
      <c r="D207" s="1">
        <v>2425951.0189999999</v>
      </c>
      <c r="E207" s="1">
        <v>403277.25199999998</v>
      </c>
      <c r="F207" s="1">
        <v>854.94399999999996</v>
      </c>
      <c r="G207" s="1"/>
      <c r="H207">
        <v>855.26900000000001</v>
      </c>
      <c r="I207" s="1">
        <f t="shared" si="6"/>
        <v>-0.32500000000004547</v>
      </c>
      <c r="K207">
        <v>855.26900000000001</v>
      </c>
      <c r="L207" s="1">
        <f t="shared" si="7"/>
        <v>-0.32500000000004547</v>
      </c>
    </row>
    <row r="208" spans="1:12" x14ac:dyDescent="0.25">
      <c r="A208">
        <v>318</v>
      </c>
      <c r="B208" t="s">
        <v>69</v>
      </c>
      <c r="C208">
        <v>4</v>
      </c>
      <c r="D208" s="1">
        <v>2424569.8139999998</v>
      </c>
      <c r="E208" s="1">
        <v>383012.69099999999</v>
      </c>
      <c r="F208" s="1">
        <v>985.70500000000004</v>
      </c>
      <c r="G208" s="1"/>
      <c r="H208">
        <v>985.66200000000003</v>
      </c>
      <c r="I208" s="1">
        <f t="shared" si="6"/>
        <v>4.3000000000006366E-2</v>
      </c>
      <c r="K208">
        <v>985.68299999999999</v>
      </c>
      <c r="L208" s="1">
        <f t="shared" si="7"/>
        <v>2.2000000000048203E-2</v>
      </c>
    </row>
    <row r="209" spans="1:12" x14ac:dyDescent="0.25">
      <c r="A209">
        <v>328</v>
      </c>
      <c r="B209" t="s">
        <v>65</v>
      </c>
      <c r="C209">
        <v>4</v>
      </c>
      <c r="D209" s="1">
        <v>2476182.5970000001</v>
      </c>
      <c r="E209" s="1">
        <v>466838.54700000002</v>
      </c>
      <c r="F209" s="1">
        <v>858.71900000000005</v>
      </c>
      <c r="G209" s="1"/>
      <c r="H209">
        <v>858.83100000000002</v>
      </c>
      <c r="I209" s="1">
        <f t="shared" si="6"/>
        <v>-0.11199999999996635</v>
      </c>
      <c r="K209">
        <v>858.82899999999995</v>
      </c>
      <c r="L209" s="1">
        <f t="shared" si="7"/>
        <v>-0.10999999999989996</v>
      </c>
    </row>
    <row r="210" spans="1:12" x14ac:dyDescent="0.25">
      <c r="A210">
        <v>333</v>
      </c>
      <c r="B210" t="s">
        <v>65</v>
      </c>
      <c r="C210">
        <v>4</v>
      </c>
      <c r="D210" s="1">
        <v>2404277.9900000002</v>
      </c>
      <c r="E210" s="1">
        <v>529959.31000000006</v>
      </c>
      <c r="F210" s="1">
        <v>942.755</v>
      </c>
      <c r="G210" s="1"/>
      <c r="H210">
        <v>943.73500000000001</v>
      </c>
      <c r="I210" s="1">
        <f t="shared" si="6"/>
        <v>-0.98000000000001819</v>
      </c>
      <c r="K210">
        <v>943.74</v>
      </c>
      <c r="L210" s="1">
        <f t="shared" si="7"/>
        <v>-0.98500000000001364</v>
      </c>
    </row>
    <row r="211" spans="1:12" x14ac:dyDescent="0.25">
      <c r="A211">
        <v>335</v>
      </c>
      <c r="B211" t="s">
        <v>65</v>
      </c>
      <c r="C211">
        <v>4</v>
      </c>
      <c r="D211" s="1">
        <v>2486054.2820000001</v>
      </c>
      <c r="E211" s="1">
        <v>562722.54399999999</v>
      </c>
      <c r="F211" s="1">
        <v>805.66099999999994</v>
      </c>
      <c r="G211" s="1"/>
      <c r="H211">
        <v>806.149</v>
      </c>
      <c r="I211" s="1">
        <f t="shared" si="6"/>
        <v>-0.48800000000005639</v>
      </c>
      <c r="K211">
        <v>806.15499999999997</v>
      </c>
      <c r="L211" s="1">
        <f t="shared" si="7"/>
        <v>-0.49400000000002819</v>
      </c>
    </row>
    <row r="212" spans="1:12" x14ac:dyDescent="0.25">
      <c r="A212">
        <v>241</v>
      </c>
      <c r="B212" t="s">
        <v>63</v>
      </c>
      <c r="C212">
        <v>5</v>
      </c>
      <c r="D212" s="1">
        <v>2450564.014</v>
      </c>
      <c r="E212" s="1">
        <v>499046.36499999999</v>
      </c>
      <c r="F212" s="1">
        <v>982.9</v>
      </c>
      <c r="G212" s="1"/>
      <c r="H212">
        <v>982.97500000000002</v>
      </c>
      <c r="I212" s="1">
        <f t="shared" si="6"/>
        <v>-7.5000000000045475E-2</v>
      </c>
      <c r="K212">
        <v>982.98299999999995</v>
      </c>
      <c r="L212" s="1">
        <f t="shared" si="7"/>
        <v>-8.2999999999969987E-2</v>
      </c>
    </row>
    <row r="213" spans="1:12" x14ac:dyDescent="0.25">
      <c r="A213">
        <v>302</v>
      </c>
      <c r="B213" t="s">
        <v>66</v>
      </c>
      <c r="C213">
        <v>5</v>
      </c>
      <c r="D213" s="1">
        <v>2385589.398</v>
      </c>
      <c r="E213" s="1">
        <v>347054.79599999997</v>
      </c>
      <c r="F213" s="1">
        <v>1020.246</v>
      </c>
      <c r="G213" s="1"/>
      <c r="H213">
        <v>1020.119</v>
      </c>
      <c r="I213" s="1">
        <f t="shared" si="6"/>
        <v>0.12699999999995271</v>
      </c>
      <c r="K213">
        <v>1020.122</v>
      </c>
      <c r="L213" s="1">
        <f t="shared" si="7"/>
        <v>0.12400000000002365</v>
      </c>
    </row>
    <row r="214" spans="1:12" x14ac:dyDescent="0.25">
      <c r="A214">
        <v>304</v>
      </c>
      <c r="B214" t="s">
        <v>63</v>
      </c>
      <c r="C214">
        <v>5</v>
      </c>
      <c r="D214" s="1">
        <v>2416822.0049999999</v>
      </c>
      <c r="E214" s="1">
        <v>323803.864</v>
      </c>
      <c r="F214" s="1">
        <v>851.2</v>
      </c>
      <c r="G214" s="1"/>
      <c r="H214">
        <v>851.35799999999995</v>
      </c>
      <c r="I214" s="1">
        <f t="shared" si="6"/>
        <v>-0.15799999999990177</v>
      </c>
      <c r="K214">
        <v>851.32399999999996</v>
      </c>
      <c r="L214" s="1">
        <f t="shared" si="7"/>
        <v>-0.12399999999990996</v>
      </c>
    </row>
    <row r="215" spans="1:12" x14ac:dyDescent="0.25">
      <c r="A215">
        <v>309</v>
      </c>
      <c r="B215" t="s">
        <v>63</v>
      </c>
      <c r="C215">
        <v>5</v>
      </c>
      <c r="D215" s="1">
        <v>2467778.13</v>
      </c>
      <c r="E215" s="1">
        <v>343526.88299999997</v>
      </c>
      <c r="F215" s="1">
        <v>835.91399999999999</v>
      </c>
      <c r="G215" s="1"/>
      <c r="H215">
        <v>836.20299999999997</v>
      </c>
      <c r="I215" s="1">
        <f t="shared" si="6"/>
        <v>-0.28899999999998727</v>
      </c>
      <c r="K215">
        <v>836.22699999999998</v>
      </c>
      <c r="L215" s="1">
        <f t="shared" si="7"/>
        <v>-0.31299999999998818</v>
      </c>
    </row>
    <row r="216" spans="1:12" x14ac:dyDescent="0.25">
      <c r="A216">
        <v>311</v>
      </c>
      <c r="B216" t="s">
        <v>63</v>
      </c>
      <c r="C216">
        <v>5</v>
      </c>
      <c r="D216" s="1">
        <v>2472554.415</v>
      </c>
      <c r="E216" s="1">
        <v>392879.01500000001</v>
      </c>
      <c r="F216" s="1">
        <v>829.71900000000005</v>
      </c>
      <c r="G216" s="1"/>
      <c r="H216">
        <v>830.00300000000004</v>
      </c>
      <c r="I216" s="1">
        <f t="shared" si="6"/>
        <v>-0.28399999999999181</v>
      </c>
      <c r="K216">
        <v>830.00400000000002</v>
      </c>
      <c r="L216" s="1">
        <f t="shared" si="7"/>
        <v>-0.28499999999996817</v>
      </c>
    </row>
    <row r="217" spans="1:12" x14ac:dyDescent="0.25">
      <c r="A217">
        <v>312</v>
      </c>
      <c r="B217" t="s">
        <v>63</v>
      </c>
      <c r="C217">
        <v>5</v>
      </c>
      <c r="D217" s="1">
        <v>2454600.7760000001</v>
      </c>
      <c r="E217" s="1">
        <v>427250.473</v>
      </c>
      <c r="F217" s="1">
        <v>932.49099999999999</v>
      </c>
      <c r="G217" s="1"/>
      <c r="H217">
        <v>932.38300000000004</v>
      </c>
      <c r="I217" s="1">
        <f t="shared" si="6"/>
        <v>0.10799999999994725</v>
      </c>
      <c r="K217">
        <v>932.39800000000002</v>
      </c>
      <c r="L217" s="1">
        <f t="shared" si="7"/>
        <v>9.2999999999960892E-2</v>
      </c>
    </row>
    <row r="218" spans="1:12" x14ac:dyDescent="0.25">
      <c r="A218">
        <v>316</v>
      </c>
      <c r="B218" t="s">
        <v>68</v>
      </c>
      <c r="C218">
        <v>5</v>
      </c>
      <c r="D218" s="1">
        <v>2410544.5219999999</v>
      </c>
      <c r="E218" s="1">
        <v>402865.49200000003</v>
      </c>
      <c r="F218" s="1">
        <v>904.45899999999995</v>
      </c>
      <c r="G218" s="1"/>
      <c r="H218">
        <v>904.30200000000002</v>
      </c>
      <c r="I218" s="1">
        <f t="shared" si="6"/>
        <v>0.15699999999992542</v>
      </c>
      <c r="K218">
        <v>904.31399999999996</v>
      </c>
      <c r="L218" s="1">
        <f t="shared" si="7"/>
        <v>0.14499999999998181</v>
      </c>
    </row>
    <row r="219" spans="1:12" x14ac:dyDescent="0.25">
      <c r="A219">
        <v>319</v>
      </c>
      <c r="B219" t="s">
        <v>63</v>
      </c>
      <c r="C219">
        <v>5</v>
      </c>
      <c r="D219" s="1">
        <v>2390622.4509999999</v>
      </c>
      <c r="E219" s="1">
        <v>410342.81400000001</v>
      </c>
      <c r="F219" s="1">
        <v>906.803</v>
      </c>
      <c r="G219" s="1"/>
      <c r="H219">
        <v>906.87099999999998</v>
      </c>
      <c r="I219" s="1">
        <f t="shared" si="6"/>
        <v>-6.7999999999983629E-2</v>
      </c>
      <c r="K219">
        <v>906.87199999999996</v>
      </c>
      <c r="L219" s="1">
        <f t="shared" si="7"/>
        <v>-6.8999999999959982E-2</v>
      </c>
    </row>
    <row r="220" spans="1:12" x14ac:dyDescent="0.25">
      <c r="A220">
        <v>323</v>
      </c>
      <c r="B220" t="s">
        <v>63</v>
      </c>
      <c r="C220">
        <v>5</v>
      </c>
      <c r="D220" s="1">
        <v>2417315.4339999999</v>
      </c>
      <c r="E220" s="1">
        <v>450448.74300000002</v>
      </c>
      <c r="F220" s="1">
        <v>964.89800000000002</v>
      </c>
      <c r="G220" s="1"/>
      <c r="H220">
        <v>964.89800000000002</v>
      </c>
      <c r="I220" s="1">
        <f t="shared" si="6"/>
        <v>0</v>
      </c>
      <c r="K220">
        <v>964.89800000000002</v>
      </c>
      <c r="L220" s="1">
        <f t="shared" si="7"/>
        <v>0</v>
      </c>
    </row>
    <row r="221" spans="1:12" x14ac:dyDescent="0.25">
      <c r="A221">
        <v>324</v>
      </c>
      <c r="B221" t="s">
        <v>63</v>
      </c>
      <c r="C221">
        <v>5</v>
      </c>
      <c r="D221" s="1">
        <v>2418670.2910000002</v>
      </c>
      <c r="E221" s="1">
        <v>484843.05300000001</v>
      </c>
      <c r="F221" s="1">
        <v>1150.3920000000001</v>
      </c>
      <c r="G221" s="1"/>
      <c r="H221">
        <v>1150.414</v>
      </c>
      <c r="I221" s="1">
        <f t="shared" si="6"/>
        <v>-2.1999999999934516E-2</v>
      </c>
      <c r="K221">
        <v>1150.384</v>
      </c>
      <c r="L221" s="1">
        <f t="shared" si="7"/>
        <v>8.0000000000381988E-3</v>
      </c>
    </row>
    <row r="222" spans="1:12" x14ac:dyDescent="0.25">
      <c r="A222">
        <v>326</v>
      </c>
      <c r="B222" t="s">
        <v>66</v>
      </c>
      <c r="C222">
        <v>5</v>
      </c>
      <c r="D222" s="1">
        <v>2467717.6519999998</v>
      </c>
      <c r="E222" s="1">
        <v>493178.86200000002</v>
      </c>
      <c r="F222" s="1">
        <v>836.5</v>
      </c>
      <c r="G222" s="1"/>
      <c r="H222">
        <v>836.71500000000003</v>
      </c>
      <c r="I222" s="1">
        <f t="shared" si="6"/>
        <v>-0.21500000000003183</v>
      </c>
      <c r="K222">
        <v>836.72</v>
      </c>
      <c r="L222" s="1">
        <f t="shared" si="7"/>
        <v>-0.22000000000002728</v>
      </c>
    </row>
    <row r="223" spans="1:12" x14ac:dyDescent="0.25">
      <c r="A223">
        <v>329</v>
      </c>
      <c r="B223" t="s">
        <v>72</v>
      </c>
      <c r="C223">
        <v>5</v>
      </c>
      <c r="D223" s="1">
        <v>2459916.875</v>
      </c>
      <c r="E223" s="1">
        <v>455296.31</v>
      </c>
      <c r="F223" s="1">
        <v>898.57500000000005</v>
      </c>
      <c r="G223" s="1"/>
      <c r="H223">
        <v>898.48099999999999</v>
      </c>
      <c r="I223" s="1">
        <f t="shared" si="6"/>
        <v>9.4000000000050932E-2</v>
      </c>
      <c r="K223">
        <v>898.49099999999999</v>
      </c>
      <c r="L223" s="1">
        <f t="shared" si="7"/>
        <v>8.4000000000060027E-2</v>
      </c>
    </row>
    <row r="224" spans="1:12" x14ac:dyDescent="0.25">
      <c r="A224">
        <v>330</v>
      </c>
      <c r="B224" t="s">
        <v>63</v>
      </c>
      <c r="C224">
        <v>5</v>
      </c>
      <c r="D224" s="1">
        <v>2478759.9879999999</v>
      </c>
      <c r="E224" s="1">
        <v>525250.90899999999</v>
      </c>
      <c r="F224" s="1">
        <v>851.98699999999997</v>
      </c>
      <c r="G224" s="1"/>
      <c r="H224">
        <v>852.02300000000002</v>
      </c>
      <c r="I224" s="1">
        <f t="shared" si="6"/>
        <v>-3.6000000000058208E-2</v>
      </c>
      <c r="K224">
        <v>852.03700000000003</v>
      </c>
      <c r="L224" s="1">
        <f t="shared" si="7"/>
        <v>-5.0000000000068212E-2</v>
      </c>
    </row>
    <row r="225" spans="1:12" x14ac:dyDescent="0.25">
      <c r="A225">
        <v>336</v>
      </c>
      <c r="B225" t="s">
        <v>63</v>
      </c>
      <c r="C225">
        <v>5</v>
      </c>
      <c r="D225" s="1">
        <v>2400521.4559999998</v>
      </c>
      <c r="E225" s="1">
        <v>548439.08600000001</v>
      </c>
      <c r="F225" s="1">
        <v>935.69</v>
      </c>
      <c r="G225" s="1"/>
      <c r="H225">
        <v>936.22400000000005</v>
      </c>
      <c r="I225" s="1">
        <f t="shared" si="6"/>
        <v>-0.53399999999999181</v>
      </c>
      <c r="K225">
        <v>936.21500000000003</v>
      </c>
      <c r="L225" s="1">
        <f t="shared" si="7"/>
        <v>-0.52499999999997726</v>
      </c>
    </row>
    <row r="226" spans="1:12" x14ac:dyDescent="0.25">
      <c r="A226">
        <v>320</v>
      </c>
      <c r="B226" t="s">
        <v>70</v>
      </c>
      <c r="C226">
        <v>7</v>
      </c>
      <c r="D226" s="1">
        <v>2366636.0490000001</v>
      </c>
      <c r="E226" s="1">
        <v>423359.51400000002</v>
      </c>
      <c r="F226" s="1">
        <v>879.57799999999997</v>
      </c>
      <c r="G226" s="1"/>
      <c r="H226">
        <v>880.01800000000003</v>
      </c>
      <c r="I226" s="1">
        <f t="shared" si="6"/>
        <v>-0.44000000000005457</v>
      </c>
      <c r="K226">
        <v>880.03099999999995</v>
      </c>
      <c r="L226" s="1">
        <f t="shared" si="7"/>
        <v>-0.45299999999997453</v>
      </c>
    </row>
    <row r="227" spans="1:12" x14ac:dyDescent="0.25">
      <c r="A227">
        <v>325</v>
      </c>
      <c r="B227" t="s">
        <v>71</v>
      </c>
      <c r="C227">
        <v>7</v>
      </c>
      <c r="D227" s="1">
        <v>2407252.767</v>
      </c>
      <c r="E227" s="1">
        <v>492317.859</v>
      </c>
      <c r="F227" s="1">
        <v>1016.622</v>
      </c>
      <c r="G227" s="1"/>
      <c r="H227">
        <v>1017.583</v>
      </c>
      <c r="I227" s="1">
        <f t="shared" si="6"/>
        <v>-0.96100000000001273</v>
      </c>
      <c r="K227">
        <v>1017.601</v>
      </c>
      <c r="L227" s="1">
        <f t="shared" si="7"/>
        <v>-0.97900000000004184</v>
      </c>
    </row>
    <row r="228" spans="1:12" x14ac:dyDescent="0.25">
      <c r="D228" s="1"/>
      <c r="E228" s="1"/>
      <c r="F228" s="1"/>
      <c r="G228" s="1"/>
    </row>
    <row r="229" spans="1:12" x14ac:dyDescent="0.25">
      <c r="D229" s="1"/>
      <c r="E229" s="1"/>
      <c r="F229" s="1"/>
      <c r="G229" s="1"/>
    </row>
    <row r="230" spans="1:12" x14ac:dyDescent="0.25">
      <c r="D230" s="1"/>
      <c r="E230" s="1"/>
      <c r="F230" s="1"/>
      <c r="G230" s="1"/>
    </row>
  </sheetData>
  <sortState ref="A1:L242">
    <sortCondition ref="C1:C2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47" workbookViewId="0">
      <selection activeCell="E228" sqref="E228"/>
    </sheetView>
  </sheetViews>
  <sheetFormatPr defaultRowHeight="15" x14ac:dyDescent="0.25"/>
  <sheetData>
    <row r="1" spans="1:3" x14ac:dyDescent="0.25">
      <c r="A1">
        <v>0</v>
      </c>
      <c r="C1">
        <f>ABS(A1)</f>
        <v>0</v>
      </c>
    </row>
    <row r="2" spans="1:3" x14ac:dyDescent="0.25">
      <c r="A2">
        <v>5.9999999999718057E-3</v>
      </c>
      <c r="C2">
        <f>ABS(A2)</f>
        <v>5.9999999999718057E-3</v>
      </c>
    </row>
    <row r="3" spans="1:3" x14ac:dyDescent="0.25">
      <c r="A3">
        <v>1.9000000000005457E-2</v>
      </c>
      <c r="C3">
        <f>ABS(A3)</f>
        <v>1.9000000000005457E-2</v>
      </c>
    </row>
    <row r="4" spans="1:3" x14ac:dyDescent="0.25">
      <c r="A4">
        <v>-2.1999999999934516E-2</v>
      </c>
      <c r="C4">
        <f>ABS(A4)</f>
        <v>2.1999999999934516E-2</v>
      </c>
    </row>
    <row r="5" spans="1:3" x14ac:dyDescent="0.25">
      <c r="A5">
        <v>-2.4000000000000909E-2</v>
      </c>
      <c r="C5">
        <f>ABS(A5)</f>
        <v>2.4000000000000909E-2</v>
      </c>
    </row>
    <row r="6" spans="1:3" x14ac:dyDescent="0.25">
      <c r="A6">
        <v>2.8999999999996362E-2</v>
      </c>
      <c r="C6">
        <f>ABS(A6)</f>
        <v>2.8999999999996362E-2</v>
      </c>
    </row>
    <row r="7" spans="1:3" x14ac:dyDescent="0.25">
      <c r="A7">
        <v>-3.6000000000058208E-2</v>
      </c>
      <c r="C7">
        <f>ABS(A7)</f>
        <v>3.6000000000058208E-2</v>
      </c>
    </row>
    <row r="8" spans="1:3" x14ac:dyDescent="0.25">
      <c r="A8">
        <v>-4.2000000000030013E-2</v>
      </c>
      <c r="C8">
        <f>ABS(A8)</f>
        <v>4.2000000000030013E-2</v>
      </c>
    </row>
    <row r="9" spans="1:3" x14ac:dyDescent="0.25">
      <c r="A9">
        <v>4.3000000000006366E-2</v>
      </c>
      <c r="C9">
        <f>ABS(A9)</f>
        <v>4.3000000000006366E-2</v>
      </c>
    </row>
    <row r="10" spans="1:3" x14ac:dyDescent="0.25">
      <c r="A10">
        <v>6.7000000000007276E-2</v>
      </c>
      <c r="C10">
        <f>ABS(A10)</f>
        <v>6.7000000000007276E-2</v>
      </c>
    </row>
    <row r="11" spans="1:3" x14ac:dyDescent="0.25">
      <c r="A11">
        <v>-6.7999999999983629E-2</v>
      </c>
      <c r="C11">
        <f>ABS(A11)</f>
        <v>6.7999999999983629E-2</v>
      </c>
    </row>
    <row r="12" spans="1:3" x14ac:dyDescent="0.25">
      <c r="A12">
        <v>-7.5000000000045475E-2</v>
      </c>
      <c r="C12">
        <f>ABS(A12)</f>
        <v>7.5000000000045475E-2</v>
      </c>
    </row>
    <row r="13" spans="1:3" x14ac:dyDescent="0.25">
      <c r="A13">
        <v>7.6000000000021828E-2</v>
      </c>
      <c r="C13">
        <f>ABS(A13)</f>
        <v>7.6000000000021828E-2</v>
      </c>
    </row>
    <row r="14" spans="1:3" x14ac:dyDescent="0.25">
      <c r="A14">
        <v>8.8999999999941792E-2</v>
      </c>
      <c r="C14">
        <f>ABS(A14)</f>
        <v>8.8999999999941792E-2</v>
      </c>
    </row>
    <row r="15" spans="1:3" x14ac:dyDescent="0.25">
      <c r="A15">
        <v>-9.1000000000008185E-2</v>
      </c>
      <c r="C15">
        <f>ABS(A15)</f>
        <v>9.1000000000008185E-2</v>
      </c>
    </row>
    <row r="16" spans="1:3" x14ac:dyDescent="0.25">
      <c r="A16">
        <v>9.2999999999960892E-2</v>
      </c>
      <c r="C16">
        <f>ABS(A16)</f>
        <v>9.2999999999960892E-2</v>
      </c>
    </row>
    <row r="17" spans="1:3" x14ac:dyDescent="0.25">
      <c r="A17">
        <v>9.4000000000050932E-2</v>
      </c>
      <c r="C17">
        <f>ABS(A17)</f>
        <v>9.4000000000050932E-2</v>
      </c>
    </row>
    <row r="18" spans="1:3" x14ac:dyDescent="0.25">
      <c r="A18">
        <v>0.10799999999994725</v>
      </c>
      <c r="C18">
        <f>ABS(A18)</f>
        <v>0.10799999999994725</v>
      </c>
    </row>
    <row r="19" spans="1:3" x14ac:dyDescent="0.25">
      <c r="A19">
        <v>-0.11199999999996635</v>
      </c>
      <c r="C19">
        <f>ABS(A19)</f>
        <v>0.11199999999996635</v>
      </c>
    </row>
    <row r="20" spans="1:3" x14ac:dyDescent="0.25">
      <c r="A20">
        <v>-0.11400000000003274</v>
      </c>
      <c r="C20">
        <f>ABS(A20)</f>
        <v>0.11400000000003274</v>
      </c>
    </row>
    <row r="21" spans="1:3" x14ac:dyDescent="0.25">
      <c r="A21">
        <v>0.1169999999999618</v>
      </c>
      <c r="C21">
        <f>ABS(A21)</f>
        <v>0.1169999999999618</v>
      </c>
    </row>
    <row r="22" spans="1:3" x14ac:dyDescent="0.25">
      <c r="A22">
        <v>-0.11700000000007549</v>
      </c>
      <c r="C22">
        <f>ABS(A22)</f>
        <v>0.11700000000007549</v>
      </c>
    </row>
    <row r="23" spans="1:3" x14ac:dyDescent="0.25">
      <c r="A23">
        <v>0.11900000000002819</v>
      </c>
      <c r="C23">
        <f>ABS(A23)</f>
        <v>0.11900000000002819</v>
      </c>
    </row>
    <row r="24" spans="1:3" x14ac:dyDescent="0.25">
      <c r="A24">
        <v>0.1209999999999809</v>
      </c>
      <c r="C24">
        <f>ABS(A24)</f>
        <v>0.1209999999999809</v>
      </c>
    </row>
    <row r="25" spans="1:3" x14ac:dyDescent="0.25">
      <c r="A25">
        <v>0.12699999999995271</v>
      </c>
      <c r="C25">
        <f>ABS(A25)</f>
        <v>0.12699999999995271</v>
      </c>
    </row>
    <row r="26" spans="1:3" x14ac:dyDescent="0.25">
      <c r="A26">
        <v>0.12699999999995271</v>
      </c>
      <c r="C26">
        <f>ABS(A26)</f>
        <v>0.12699999999995271</v>
      </c>
    </row>
    <row r="27" spans="1:3" x14ac:dyDescent="0.25">
      <c r="A27">
        <v>-0.12999999999999545</v>
      </c>
      <c r="C27">
        <f>ABS(A27)</f>
        <v>0.12999999999999545</v>
      </c>
    </row>
    <row r="28" spans="1:3" x14ac:dyDescent="0.25">
      <c r="A28">
        <v>0.13499999999999091</v>
      </c>
      <c r="C28">
        <f>ABS(A28)</f>
        <v>0.13499999999999091</v>
      </c>
    </row>
    <row r="29" spans="1:3" x14ac:dyDescent="0.25">
      <c r="A29">
        <v>0.14000000000010004</v>
      </c>
      <c r="C29">
        <f>ABS(A29)</f>
        <v>0.14000000000010004</v>
      </c>
    </row>
    <row r="30" spans="1:3" x14ac:dyDescent="0.25">
      <c r="A30">
        <v>-0.14099999999996271</v>
      </c>
      <c r="C30">
        <f>ABS(A30)</f>
        <v>0.14099999999996271</v>
      </c>
    </row>
    <row r="31" spans="1:3" x14ac:dyDescent="0.25">
      <c r="A31">
        <v>-0.1430000000000291</v>
      </c>
      <c r="C31">
        <f>ABS(A31)</f>
        <v>0.1430000000000291</v>
      </c>
    </row>
    <row r="32" spans="1:3" x14ac:dyDescent="0.25">
      <c r="A32">
        <v>-0.1430000000000291</v>
      </c>
      <c r="C32">
        <f>ABS(A32)</f>
        <v>0.1430000000000291</v>
      </c>
    </row>
    <row r="33" spans="1:3" x14ac:dyDescent="0.25">
      <c r="A33">
        <v>0.1470000000000482</v>
      </c>
      <c r="C33">
        <f>ABS(A33)</f>
        <v>0.1470000000000482</v>
      </c>
    </row>
    <row r="34" spans="1:3" x14ac:dyDescent="0.25">
      <c r="A34">
        <v>-0.15300000000002001</v>
      </c>
      <c r="C34">
        <f>ABS(A34)</f>
        <v>0.15300000000002001</v>
      </c>
    </row>
    <row r="35" spans="1:3" x14ac:dyDescent="0.25">
      <c r="A35">
        <v>0.15699999999992542</v>
      </c>
      <c r="C35">
        <f>ABS(A35)</f>
        <v>0.15699999999992542</v>
      </c>
    </row>
    <row r="36" spans="1:3" x14ac:dyDescent="0.25">
      <c r="A36">
        <v>-0.15799999999990177</v>
      </c>
      <c r="C36">
        <f>ABS(A36)</f>
        <v>0.15799999999990177</v>
      </c>
    </row>
    <row r="37" spans="1:3" x14ac:dyDescent="0.25">
      <c r="A37">
        <v>-0.16300000000001091</v>
      </c>
      <c r="C37">
        <f>ABS(A37)</f>
        <v>0.16300000000001091</v>
      </c>
    </row>
    <row r="38" spans="1:3" x14ac:dyDescent="0.25">
      <c r="A38">
        <v>0.18000000000006366</v>
      </c>
      <c r="C38">
        <f>ABS(A38)</f>
        <v>0.18000000000006366</v>
      </c>
    </row>
    <row r="39" spans="1:3" x14ac:dyDescent="0.25">
      <c r="A39">
        <v>-0.20100000000002183</v>
      </c>
      <c r="C39">
        <f>ABS(A39)</f>
        <v>0.20100000000002183</v>
      </c>
    </row>
    <row r="40" spans="1:3" x14ac:dyDescent="0.25">
      <c r="A40">
        <v>-0.20999999999992269</v>
      </c>
      <c r="C40">
        <f>ABS(A40)</f>
        <v>0.20999999999992269</v>
      </c>
    </row>
    <row r="41" spans="1:3" x14ac:dyDescent="0.25">
      <c r="A41">
        <v>0.21000000000003638</v>
      </c>
      <c r="C41">
        <f>ABS(A41)</f>
        <v>0.21000000000003638</v>
      </c>
    </row>
    <row r="42" spans="1:3" x14ac:dyDescent="0.25">
      <c r="A42">
        <v>-0.21500000000003183</v>
      </c>
      <c r="C42">
        <f>ABS(A42)</f>
        <v>0.21500000000003183</v>
      </c>
    </row>
    <row r="43" spans="1:3" x14ac:dyDescent="0.25">
      <c r="A43">
        <v>-0.2459999999999809</v>
      </c>
      <c r="C43">
        <f>ABS(A43)</f>
        <v>0.2459999999999809</v>
      </c>
    </row>
    <row r="44" spans="1:3" x14ac:dyDescent="0.25">
      <c r="A44">
        <v>-0.24900000000002365</v>
      </c>
      <c r="C44">
        <f>ABS(A44)</f>
        <v>0.24900000000002365</v>
      </c>
    </row>
    <row r="45" spans="1:3" x14ac:dyDescent="0.25">
      <c r="A45">
        <v>0.25199999999995271</v>
      </c>
      <c r="C45">
        <f>ABS(A45)</f>
        <v>0.25199999999995271</v>
      </c>
    </row>
    <row r="46" spans="1:3" x14ac:dyDescent="0.25">
      <c r="A46">
        <v>-0.28399999999999181</v>
      </c>
      <c r="C46">
        <f>ABS(A46)</f>
        <v>0.28399999999999181</v>
      </c>
    </row>
    <row r="47" spans="1:3" x14ac:dyDescent="0.25">
      <c r="A47">
        <v>-0.28499999999996817</v>
      </c>
      <c r="C47">
        <f>ABS(A47)</f>
        <v>0.28499999999996817</v>
      </c>
    </row>
    <row r="48" spans="1:3" x14ac:dyDescent="0.25">
      <c r="A48">
        <v>-0.28899999999998727</v>
      </c>
      <c r="C48">
        <f>ABS(A48)</f>
        <v>0.28899999999998727</v>
      </c>
    </row>
    <row r="49" spans="1:3" x14ac:dyDescent="0.25">
      <c r="A49">
        <v>-0.28999999999996362</v>
      </c>
      <c r="C49">
        <f>ABS(A49)</f>
        <v>0.28999999999996362</v>
      </c>
    </row>
    <row r="50" spans="1:3" x14ac:dyDescent="0.25">
      <c r="A50">
        <v>-0.31199999999989814</v>
      </c>
      <c r="C50">
        <f>ABS(A50)</f>
        <v>0.31199999999989814</v>
      </c>
    </row>
    <row r="51" spans="1:3" x14ac:dyDescent="0.25">
      <c r="A51">
        <v>0.31899999999995998</v>
      </c>
      <c r="C51">
        <f>ABS(A51)</f>
        <v>0.31899999999995998</v>
      </c>
    </row>
    <row r="52" spans="1:3" x14ac:dyDescent="0.25">
      <c r="A52">
        <v>-0.32500000000004547</v>
      </c>
      <c r="C52">
        <f>ABS(A52)</f>
        <v>0.32500000000004547</v>
      </c>
    </row>
    <row r="53" spans="1:3" x14ac:dyDescent="0.25">
      <c r="A53">
        <v>-0.34699999999997999</v>
      </c>
      <c r="C53">
        <f>ABS(A53)</f>
        <v>0.34699999999997999</v>
      </c>
    </row>
    <row r="54" spans="1:3" x14ac:dyDescent="0.25">
      <c r="A54">
        <v>-0.36099999999987631</v>
      </c>
      <c r="C54">
        <f>ABS(A54)</f>
        <v>0.36099999999987631</v>
      </c>
    </row>
    <row r="55" spans="1:3" x14ac:dyDescent="0.25">
      <c r="A55">
        <v>-0.44000000000005457</v>
      </c>
      <c r="C55">
        <f>ABS(A55)</f>
        <v>0.44000000000005457</v>
      </c>
    </row>
    <row r="56" spans="1:3" x14ac:dyDescent="0.25">
      <c r="A56">
        <v>-0.4839999999999236</v>
      </c>
      <c r="C56">
        <f>ABS(A56)</f>
        <v>0.4839999999999236</v>
      </c>
    </row>
    <row r="57" spans="1:3" x14ac:dyDescent="0.25">
      <c r="A57">
        <v>-0.48800000000005639</v>
      </c>
      <c r="C57">
        <f>ABS(A57)</f>
        <v>0.48800000000005639</v>
      </c>
    </row>
    <row r="58" spans="1:3" x14ac:dyDescent="0.25">
      <c r="A58">
        <v>-0.53399999999999181</v>
      </c>
      <c r="C58">
        <f>ABS(A58)</f>
        <v>0.53399999999999181</v>
      </c>
    </row>
    <row r="59" spans="1:3" x14ac:dyDescent="0.25">
      <c r="A59">
        <v>-0.96100000000001273</v>
      </c>
      <c r="C59">
        <f>ABS(A59)</f>
        <v>0.96100000000001273</v>
      </c>
    </row>
    <row r="60" spans="1:3" x14ac:dyDescent="0.25">
      <c r="A60">
        <v>-0.98000000000001819</v>
      </c>
      <c r="C60">
        <f>ABS(A60)</f>
        <v>0.98000000000001819</v>
      </c>
    </row>
    <row r="62" spans="1:3" x14ac:dyDescent="0.25">
      <c r="C62">
        <f>(((95/100)*(COUNT(C1:C60)-1))+1)</f>
        <v>57.05</v>
      </c>
    </row>
    <row r="63" spans="1:3" x14ac:dyDescent="0.25">
      <c r="C63">
        <f>0.488+(0.05*(0.534-0.488))</f>
        <v>0.49030000000000001</v>
      </c>
    </row>
  </sheetData>
  <sortState ref="A1:C60">
    <sortCondition ref="C1:C6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36" workbookViewId="0">
      <selection activeCell="E228" sqref="E228"/>
    </sheetView>
  </sheetViews>
  <sheetFormatPr defaultRowHeight="15" x14ac:dyDescent="0.25"/>
  <sheetData>
    <row r="1" spans="1:3" x14ac:dyDescent="0.25">
      <c r="A1">
        <v>0</v>
      </c>
      <c r="C1">
        <v>0</v>
      </c>
    </row>
    <row r="2" spans="1:3" x14ac:dyDescent="0.25">
      <c r="A2">
        <v>8.0000000000381988E-3</v>
      </c>
      <c r="C2">
        <v>8.0000000000381988E-3</v>
      </c>
    </row>
    <row r="3" spans="1:3" x14ac:dyDescent="0.25">
      <c r="A3">
        <v>-1.2999999999919964E-2</v>
      </c>
      <c r="C3">
        <v>1.2999999999919964E-2</v>
      </c>
    </row>
    <row r="4" spans="1:3" x14ac:dyDescent="0.25">
      <c r="A4">
        <v>2.2000000000048203E-2</v>
      </c>
      <c r="C4">
        <v>2.2000000000048203E-2</v>
      </c>
    </row>
    <row r="5" spans="1:3" x14ac:dyDescent="0.25">
      <c r="A5">
        <v>-3.0000000000086402E-2</v>
      </c>
      <c r="C5">
        <v>3.0000000000086402E-2</v>
      </c>
    </row>
    <row r="6" spans="1:3" x14ac:dyDescent="0.25">
      <c r="A6">
        <v>3.5999999999944521E-2</v>
      </c>
      <c r="C6">
        <v>3.5999999999944521E-2</v>
      </c>
    </row>
    <row r="7" spans="1:3" x14ac:dyDescent="0.25">
      <c r="A7">
        <v>-3.7000000000034561E-2</v>
      </c>
      <c r="C7">
        <v>3.7000000000034561E-2</v>
      </c>
    </row>
    <row r="8" spans="1:3" x14ac:dyDescent="0.25">
      <c r="A8">
        <v>3.8000000000010914E-2</v>
      </c>
      <c r="C8">
        <v>3.8000000000010914E-2</v>
      </c>
    </row>
    <row r="9" spans="1:3" x14ac:dyDescent="0.25">
      <c r="A9">
        <v>4.6000000000049113E-2</v>
      </c>
      <c r="C9">
        <v>4.6000000000049113E-2</v>
      </c>
    </row>
    <row r="10" spans="1:3" x14ac:dyDescent="0.25">
      <c r="A10">
        <v>-5.0000000000068212E-2</v>
      </c>
      <c r="C10">
        <v>5.0000000000068212E-2</v>
      </c>
    </row>
    <row r="11" spans="1:3" x14ac:dyDescent="0.25">
      <c r="A11">
        <v>6.2999999999988177E-2</v>
      </c>
      <c r="C11">
        <v>6.2999999999988177E-2</v>
      </c>
    </row>
    <row r="12" spans="1:3" x14ac:dyDescent="0.25">
      <c r="A12">
        <v>-6.8999999999959982E-2</v>
      </c>
      <c r="C12">
        <v>6.8999999999959982E-2</v>
      </c>
    </row>
    <row r="13" spans="1:3" x14ac:dyDescent="0.25">
      <c r="A13">
        <v>7.2000000000002728E-2</v>
      </c>
      <c r="C13">
        <v>7.2000000000002728E-2</v>
      </c>
    </row>
    <row r="14" spans="1:3" x14ac:dyDescent="0.25">
      <c r="A14">
        <v>-8.2999999999969987E-2</v>
      </c>
      <c r="C14">
        <v>8.2999999999969987E-2</v>
      </c>
    </row>
    <row r="15" spans="1:3" x14ac:dyDescent="0.25">
      <c r="A15">
        <v>8.4000000000060027E-2</v>
      </c>
      <c r="C15">
        <v>8.4000000000060027E-2</v>
      </c>
    </row>
    <row r="16" spans="1:3" x14ac:dyDescent="0.25">
      <c r="A16">
        <v>8.4999999999922693E-2</v>
      </c>
      <c r="C16">
        <v>8.4999999999922693E-2</v>
      </c>
    </row>
    <row r="17" spans="1:3" x14ac:dyDescent="0.25">
      <c r="A17">
        <v>-9.0000000000031832E-2</v>
      </c>
      <c r="C17">
        <v>9.0000000000031832E-2</v>
      </c>
    </row>
    <row r="18" spans="1:3" x14ac:dyDescent="0.25">
      <c r="A18">
        <v>9.2999999999960892E-2</v>
      </c>
      <c r="C18">
        <v>9.2999999999960892E-2</v>
      </c>
    </row>
    <row r="19" spans="1:3" x14ac:dyDescent="0.25">
      <c r="A19">
        <v>9.4000000000050932E-2</v>
      </c>
      <c r="C19">
        <v>9.4000000000050932E-2</v>
      </c>
    </row>
    <row r="20" spans="1:3" x14ac:dyDescent="0.25">
      <c r="A20">
        <v>0.10000000000002274</v>
      </c>
      <c r="C20">
        <v>0.10000000000002274</v>
      </c>
    </row>
    <row r="21" spans="1:3" x14ac:dyDescent="0.25">
      <c r="A21">
        <v>-0.10999999999989996</v>
      </c>
      <c r="C21">
        <v>0.10999999999989996</v>
      </c>
    </row>
    <row r="22" spans="1:3" x14ac:dyDescent="0.25">
      <c r="A22">
        <v>0.11199999999996635</v>
      </c>
      <c r="C22">
        <v>0.11199999999996635</v>
      </c>
    </row>
    <row r="23" spans="1:3" x14ac:dyDescent="0.25">
      <c r="A23">
        <v>-0.1169999999999618</v>
      </c>
      <c r="C23">
        <v>0.1169999999999618</v>
      </c>
    </row>
    <row r="24" spans="1:3" x14ac:dyDescent="0.25">
      <c r="A24">
        <v>-0.12000000000000455</v>
      </c>
      <c r="C24">
        <v>0.12000000000000455</v>
      </c>
    </row>
    <row r="25" spans="1:3" x14ac:dyDescent="0.25">
      <c r="A25">
        <v>-0.12000000000000455</v>
      </c>
      <c r="C25">
        <v>0.12000000000000455</v>
      </c>
    </row>
    <row r="26" spans="1:3" x14ac:dyDescent="0.25">
      <c r="A26">
        <v>0.12000000000000455</v>
      </c>
      <c r="C26">
        <v>0.12000000000000455</v>
      </c>
    </row>
    <row r="27" spans="1:3" x14ac:dyDescent="0.25">
      <c r="A27">
        <v>-0.12399999999990996</v>
      </c>
      <c r="C27">
        <v>0.12399999999990996</v>
      </c>
    </row>
    <row r="28" spans="1:3" x14ac:dyDescent="0.25">
      <c r="A28">
        <v>0.12400000000002365</v>
      </c>
      <c r="C28">
        <v>0.12400000000002365</v>
      </c>
    </row>
    <row r="29" spans="1:3" x14ac:dyDescent="0.25">
      <c r="A29">
        <v>-0.12699999999995271</v>
      </c>
      <c r="C29">
        <v>0.12699999999995271</v>
      </c>
    </row>
    <row r="30" spans="1:3" x14ac:dyDescent="0.25">
      <c r="A30">
        <v>-0.12700000000006639</v>
      </c>
      <c r="C30">
        <v>0.12700000000006639</v>
      </c>
    </row>
    <row r="31" spans="1:3" x14ac:dyDescent="0.25">
      <c r="A31">
        <v>-0.14200000000005275</v>
      </c>
      <c r="C31">
        <v>0.14200000000005275</v>
      </c>
    </row>
    <row r="32" spans="1:3" x14ac:dyDescent="0.25">
      <c r="A32">
        <v>0.14400000000000546</v>
      </c>
      <c r="C32">
        <v>0.14400000000000546</v>
      </c>
    </row>
    <row r="33" spans="1:3" x14ac:dyDescent="0.25">
      <c r="A33">
        <v>0.14499999999998181</v>
      </c>
      <c r="C33">
        <v>0.14499999999998181</v>
      </c>
    </row>
    <row r="34" spans="1:3" x14ac:dyDescent="0.25">
      <c r="A34">
        <v>0.15399999999999636</v>
      </c>
      <c r="C34">
        <v>0.15399999999999636</v>
      </c>
    </row>
    <row r="35" spans="1:3" x14ac:dyDescent="0.25">
      <c r="A35">
        <v>0.15399999999999636</v>
      </c>
      <c r="C35">
        <v>0.15399999999999636</v>
      </c>
    </row>
    <row r="36" spans="1:3" x14ac:dyDescent="0.25">
      <c r="A36">
        <v>-0.15699999999992542</v>
      </c>
      <c r="C36">
        <v>0.15699999999992542</v>
      </c>
    </row>
    <row r="37" spans="1:3" x14ac:dyDescent="0.25">
      <c r="A37">
        <v>-0.16900000000009641</v>
      </c>
      <c r="C37">
        <v>0.16900000000009641</v>
      </c>
    </row>
    <row r="38" spans="1:3" x14ac:dyDescent="0.25">
      <c r="A38">
        <v>0.18900000000007822</v>
      </c>
      <c r="C38">
        <v>0.18900000000007822</v>
      </c>
    </row>
    <row r="39" spans="1:3" x14ac:dyDescent="0.25">
      <c r="A39">
        <v>-0.20199999999999818</v>
      </c>
      <c r="C39">
        <v>0.20199999999999818</v>
      </c>
    </row>
    <row r="40" spans="1:3" x14ac:dyDescent="0.25">
      <c r="A40">
        <v>-0.21299999999996544</v>
      </c>
      <c r="C40">
        <v>0.21299999999996544</v>
      </c>
    </row>
    <row r="41" spans="1:3" x14ac:dyDescent="0.25">
      <c r="A41">
        <v>0.21900000000005093</v>
      </c>
      <c r="C41">
        <v>0.21900000000005093</v>
      </c>
    </row>
    <row r="42" spans="1:3" x14ac:dyDescent="0.25">
      <c r="A42">
        <v>-0.22000000000002728</v>
      </c>
      <c r="C42">
        <v>0.22000000000002728</v>
      </c>
    </row>
    <row r="43" spans="1:3" x14ac:dyDescent="0.25">
      <c r="A43">
        <v>-0.22499999999990905</v>
      </c>
      <c r="C43">
        <v>0.22499999999990905</v>
      </c>
    </row>
    <row r="44" spans="1:3" x14ac:dyDescent="0.25">
      <c r="A44">
        <v>0.2419999999999618</v>
      </c>
      <c r="C44">
        <v>0.2419999999999618</v>
      </c>
    </row>
    <row r="45" spans="1:3" x14ac:dyDescent="0.25">
      <c r="A45">
        <v>-0.25</v>
      </c>
      <c r="C45">
        <v>0.25</v>
      </c>
    </row>
    <row r="46" spans="1:3" x14ac:dyDescent="0.25">
      <c r="A46">
        <v>-0.27899999999999636</v>
      </c>
      <c r="C46">
        <v>0.27899999999999636</v>
      </c>
    </row>
    <row r="47" spans="1:3" x14ac:dyDescent="0.25">
      <c r="A47">
        <v>-0.28499999999996817</v>
      </c>
      <c r="C47">
        <v>0.28499999999996817</v>
      </c>
    </row>
    <row r="48" spans="1:3" x14ac:dyDescent="0.25">
      <c r="A48">
        <v>-0.29199999999991633</v>
      </c>
      <c r="C48">
        <v>0.29199999999991633</v>
      </c>
    </row>
    <row r="49" spans="1:3" x14ac:dyDescent="0.25">
      <c r="A49">
        <v>0.29899999999997817</v>
      </c>
      <c r="C49">
        <v>0.29899999999997817</v>
      </c>
    </row>
    <row r="50" spans="1:3" x14ac:dyDescent="0.25">
      <c r="A50">
        <v>-0.30999999999994543</v>
      </c>
      <c r="C50">
        <v>0.30999999999994543</v>
      </c>
    </row>
    <row r="51" spans="1:3" x14ac:dyDescent="0.25">
      <c r="A51">
        <v>-0.31299999999998818</v>
      </c>
      <c r="C51">
        <v>0.31299999999998818</v>
      </c>
    </row>
    <row r="52" spans="1:3" x14ac:dyDescent="0.25">
      <c r="A52">
        <v>-0.32500000000004547</v>
      </c>
      <c r="C52">
        <v>0.32500000000004547</v>
      </c>
    </row>
    <row r="53" spans="1:3" x14ac:dyDescent="0.25">
      <c r="A53">
        <v>-0.34699999999997999</v>
      </c>
      <c r="C53">
        <v>0.34699999999997999</v>
      </c>
    </row>
    <row r="54" spans="1:3" x14ac:dyDescent="0.25">
      <c r="A54">
        <v>-0.35999999999989996</v>
      </c>
      <c r="C54">
        <v>0.35999999999989996</v>
      </c>
    </row>
    <row r="55" spans="1:3" x14ac:dyDescent="0.25">
      <c r="A55">
        <v>-0.45299999999997453</v>
      </c>
      <c r="C55">
        <v>0.45299999999997453</v>
      </c>
    </row>
    <row r="56" spans="1:3" x14ac:dyDescent="0.25">
      <c r="A56">
        <v>-0.46199999999998909</v>
      </c>
      <c r="C56">
        <v>0.46199999999998909</v>
      </c>
    </row>
    <row r="57" spans="1:3" x14ac:dyDescent="0.25">
      <c r="A57">
        <v>-0.49400000000002819</v>
      </c>
      <c r="C57">
        <v>0.49400000000002819</v>
      </c>
    </row>
    <row r="58" spans="1:3" x14ac:dyDescent="0.25">
      <c r="A58">
        <v>-0.52499999999997726</v>
      </c>
      <c r="C58">
        <v>0.52499999999997726</v>
      </c>
    </row>
    <row r="59" spans="1:3" x14ac:dyDescent="0.25">
      <c r="A59">
        <v>-0.97900000000004184</v>
      </c>
      <c r="C59">
        <v>0.97900000000004184</v>
      </c>
    </row>
    <row r="60" spans="1:3" x14ac:dyDescent="0.25">
      <c r="A60">
        <v>-0.98500000000001364</v>
      </c>
      <c r="C60">
        <v>0.98500000000001364</v>
      </c>
    </row>
    <row r="62" spans="1:3" x14ac:dyDescent="0.25">
      <c r="A62" t="s">
        <v>135</v>
      </c>
      <c r="C62">
        <f>(((95/100)*(COUNT(C1:C60)-1))+1)</f>
        <v>57.05</v>
      </c>
    </row>
    <row r="63" spans="1:3" x14ac:dyDescent="0.25">
      <c r="C63">
        <f>0.494+(0.05*(0.525-0.494))</f>
        <v>0.49554999999999999</v>
      </c>
    </row>
  </sheetData>
  <sortState ref="A1:E60">
    <sortCondition ref="C1:C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Classification Test Results</vt:lpstr>
      <vt:lpstr>Statistics</vt:lpstr>
      <vt:lpstr>Sheet2</vt:lpstr>
      <vt:lpstr>Sheet5</vt:lpstr>
      <vt:lpstr>Sheet4</vt:lpstr>
      <vt:lpstr>'Classification Test Results'!Print_Area</vt:lpstr>
      <vt:lpstr>Statistics!Print_Area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Robert W.</dc:creator>
  <cp:lastModifiedBy>Merry, Robert W.</cp:lastModifiedBy>
  <cp:lastPrinted>2018-03-06T19:39:17Z</cp:lastPrinted>
  <dcterms:created xsi:type="dcterms:W3CDTF">2017-12-14T21:49:35Z</dcterms:created>
  <dcterms:modified xsi:type="dcterms:W3CDTF">2018-03-06T19:39:23Z</dcterms:modified>
</cp:coreProperties>
</file>