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020" windowWidth="14370" windowHeight="63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<sst xmlns="http://schemas.openxmlformats.org/spreadsheetml/2006/main" count="45" uniqueCount="43">
  <si>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Vertical Accuracy Statistic Worksheet</t>
  </si>
  <si>
    <t>A</t>
  </si>
  <si>
    <t>D</t>
  </si>
  <si>
    <t>E</t>
  </si>
  <si>
    <t>F</t>
  </si>
  <si>
    <t xml:space="preserve">Point </t>
  </si>
  <si>
    <t>z</t>
  </si>
  <si>
    <t>number</t>
  </si>
  <si>
    <t>description</t>
  </si>
  <si>
    <t>(independent)</t>
  </si>
  <si>
    <t>(test)</t>
  </si>
  <si>
    <t>diff in z</t>
  </si>
  <si>
    <r>
      <t>(diff in z)</t>
    </r>
    <r>
      <rPr>
        <vertAlign val="superscript"/>
        <sz val="10"/>
        <rFont val="Arial"/>
        <family val="2"/>
      </rPr>
      <t>2</t>
    </r>
  </si>
  <si>
    <t>sum</t>
  </si>
  <si>
    <t>average</t>
  </si>
  <si>
    <t>RMSE</t>
  </si>
  <si>
    <t>NSSDA</t>
  </si>
  <si>
    <t>G</t>
  </si>
  <si>
    <t>H</t>
  </si>
  <si>
    <t>elevations units in meters</t>
  </si>
  <si>
    <t>Outlier: a control point located in an area that does not reflect the true ground elevation, i.e. bridges, etc.</t>
  </si>
  <si>
    <t>15_5</t>
  </si>
  <si>
    <t>2_12</t>
  </si>
  <si>
    <t>19_19</t>
  </si>
  <si>
    <t>19_17</t>
  </si>
  <si>
    <t>19_15</t>
  </si>
  <si>
    <t>19_13</t>
  </si>
  <si>
    <t>16_5</t>
  </si>
  <si>
    <t>14_9</t>
  </si>
  <si>
    <t>14_7</t>
  </si>
  <si>
    <t>12_27</t>
  </si>
  <si>
    <t>11_6</t>
  </si>
  <si>
    <t>11_4</t>
  </si>
  <si>
    <t>10_8</t>
  </si>
  <si>
    <t>9_17</t>
  </si>
  <si>
    <t>8_6</t>
  </si>
  <si>
    <t>3_4</t>
  </si>
  <si>
    <t>2_14</t>
  </si>
  <si>
    <t>3_6</t>
  </si>
  <si>
    <t>3_5</t>
  </si>
  <si>
    <t>8_4</t>
  </si>
  <si>
    <t>0.041 m = 4.1 cm</t>
  </si>
  <si>
    <t>Comments - ATCHAFALYA BASIN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</si>
</sst>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"/>
    <numFmt numFmtId="166" formatCode="0.000000000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1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65" fontId="0" fillId="0" borderId="12" xfId="0" applyNumberFormat="1" applyBorder="1" applyAlignment="1" applyProtection="1">
      <alignment horizontal="center"/>
      <protection/>
    </xf>
    <xf numFmtId="165" fontId="0" fillId="0" borderId="15" xfId="0" applyNumberFormat="1" applyBorder="1" applyAlignment="1" applyProtection="1">
      <alignment horizontal="center"/>
      <protection/>
    </xf>
    <xf numFmtId="165" fontId="0" fillId="0" borderId="13" xfId="0" applyNumberFormat="1" applyBorder="1" applyAlignment="1" applyProtection="1">
      <alignment horizontal="center"/>
      <protection/>
    </xf>
    <xf numFmtId="165" fontId="0" fillId="0" borderId="16" xfId="0" applyNumberFormat="1" applyBorder="1" applyAlignment="1" applyProtection="1">
      <alignment horizontal="center"/>
      <protection/>
    </xf>
    <xf numFmtId="165" fontId="0" fillId="0" borderId="17" xfId="0" applyNumberFormat="1" applyBorder="1" applyAlignment="1" applyProtection="1">
      <alignment/>
      <protection/>
    </xf>
    <xf numFmtId="165" fontId="0" fillId="0" borderId="18" xfId="0" applyNumberFormat="1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165" fontId="0" fillId="0" borderId="20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 horizontal="right"/>
      <protection/>
    </xf>
    <xf numFmtId="165" fontId="0" fillId="0" borderId="22" xfId="0" applyNumberFormat="1" applyBorder="1" applyAlignment="1" applyProtection="1">
      <alignment horizontal="right"/>
      <protection/>
    </xf>
    <xf numFmtId="165" fontId="0" fillId="0" borderId="23" xfId="0" applyNumberFormat="1" applyBorder="1" applyAlignment="1" applyProtection="1">
      <alignment horizontal="right"/>
      <protection/>
    </xf>
    <xf numFmtId="165" fontId="0" fillId="0" borderId="24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Continuous"/>
      <protection locked="0"/>
    </xf>
    <xf numFmtId="0" fontId="0" fillId="0" borderId="26" xfId="0" applyNumberFormat="1" applyBorder="1" applyAlignment="1" applyProtection="1">
      <alignment horizontal="centerContinuous"/>
      <protection locked="0"/>
    </xf>
    <xf numFmtId="165" fontId="0" fillId="0" borderId="26" xfId="0" applyNumberFormat="1" applyBorder="1" applyAlignment="1" applyProtection="1">
      <alignment horizontal="centerContinuous"/>
      <protection locked="0"/>
    </xf>
    <xf numFmtId="165" fontId="0" fillId="0" borderId="26" xfId="0" applyNumberFormat="1" applyBorder="1" applyAlignment="1" applyProtection="1">
      <alignment horizontal="centerContinuous"/>
      <protection/>
    </xf>
    <xf numFmtId="0" fontId="0" fillId="0" borderId="26" xfId="0" applyNumberFormat="1" applyBorder="1" applyAlignment="1" applyProtection="1">
      <alignment horizontal="centerContinuous"/>
      <protection/>
    </xf>
    <xf numFmtId="0" fontId="0" fillId="0" borderId="27" xfId="0" applyBorder="1" applyAlignment="1" applyProtection="1">
      <alignment horizontal="centerContinuous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NumberFormat="1" applyBorder="1" applyAlignment="1" applyProtection="1">
      <alignment horizontal="center"/>
      <protection locked="0"/>
    </xf>
    <xf numFmtId="165" fontId="0" fillId="0" borderId="40" xfId="0" applyNumberFormat="1" applyBorder="1" applyAlignment="1" applyProtection="1">
      <alignment/>
      <protection locked="0"/>
    </xf>
    <xf numFmtId="165" fontId="0" fillId="0" borderId="40" xfId="0" applyNumberFormat="1" applyBorder="1" applyAlignment="1" applyProtection="1">
      <alignment/>
      <protection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/>
    </xf>
    <xf numFmtId="0" fontId="0" fillId="0" borderId="28" xfId="0" applyBorder="1" applyAlignment="1" applyProtection="1">
      <alignment horizontal="centerContinuous"/>
      <protection locked="0"/>
    </xf>
    <xf numFmtId="0" fontId="7" fillId="0" borderId="43" xfId="0" applyFont="1" applyBorder="1" applyAlignment="1" applyProtection="1">
      <alignment horizontal="centerContinuous"/>
      <protection locked="0"/>
    </xf>
    <xf numFmtId="1" fontId="0" fillId="0" borderId="44" xfId="0" applyNumberFormat="1" applyBorder="1" applyAlignment="1">
      <alignment vertical="top"/>
    </xf>
    <xf numFmtId="165" fontId="0" fillId="0" borderId="40" xfId="0" applyNumberFormat="1" applyBorder="1" applyAlignment="1">
      <alignment vertical="top"/>
    </xf>
    <xf numFmtId="165" fontId="0" fillId="0" borderId="45" xfId="0" applyNumberFormat="1" applyBorder="1" applyAlignment="1">
      <alignment vertical="top"/>
    </xf>
    <xf numFmtId="0" fontId="0" fillId="0" borderId="28" xfId="0" applyBorder="1" applyAlignment="1" applyProtection="1">
      <alignment horizontal="center"/>
      <protection locked="0"/>
    </xf>
    <xf numFmtId="0" fontId="24" fillId="0" borderId="46" xfId="63" applyBorder="1" applyAlignment="1">
      <alignment horizontal="center"/>
      <protection/>
    </xf>
    <xf numFmtId="0" fontId="24" fillId="0" borderId="47" xfId="63" applyBorder="1" applyAlignment="1">
      <alignment horizontal="center"/>
      <protection/>
    </xf>
    <xf numFmtId="0" fontId="24" fillId="0" borderId="47" xfId="63" applyBorder="1" applyAlignment="1">
      <alignment horizontal="center"/>
      <protection/>
    </xf>
    <xf numFmtId="0" fontId="24" fillId="0" borderId="47" xfId="63" applyBorder="1">
      <alignment/>
      <protection/>
    </xf>
    <xf numFmtId="0" fontId="24" fillId="0" borderId="46" xfId="63" applyBorder="1">
      <alignment/>
      <protection/>
    </xf>
    <xf numFmtId="0" fontId="24" fillId="0" borderId="47" xfId="63" applyBorder="1">
      <alignment/>
      <protection/>
    </xf>
    <xf numFmtId="0" fontId="24" fillId="0" borderId="46" xfId="63" applyBorder="1">
      <alignment/>
      <protection/>
    </xf>
    <xf numFmtId="0" fontId="3" fillId="0" borderId="4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left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Note 2" xfId="65"/>
    <cellStyle name="Output" xfId="66"/>
    <cellStyle name="Percent" xfId="67"/>
    <cellStyle name="Title" xfId="68"/>
    <cellStyle name="Total" xfId="69"/>
    <cellStyle name="Total 2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3" sqref="I13"/>
    </sheetView>
  </sheetViews>
  <sheetFormatPr defaultColWidth="10.28125" defaultRowHeight="12.75"/>
  <cols>
    <col min="1" max="1" width="7.8515625" style="24" customWidth="1"/>
    <col min="2" max="2" width="13.140625" style="25" customWidth="1"/>
    <col min="3" max="3" width="11.00390625" style="2" customWidth="1"/>
    <col min="4" max="4" width="12.57421875" style="2" customWidth="1"/>
    <col min="5" max="5" width="8.140625" style="9" customWidth="1"/>
    <col min="6" max="6" width="9.00390625" style="9" customWidth="1"/>
    <col min="7" max="7" width="38.140625" style="1" customWidth="1"/>
    <col min="8" max="16384" width="10.28125" style="1" customWidth="1"/>
  </cols>
  <sheetData>
    <row r="1" spans="1:7" ht="12.75">
      <c r="A1" s="26" t="s">
        <v>0</v>
      </c>
      <c r="B1" s="27"/>
      <c r="C1" s="28"/>
      <c r="D1" s="28"/>
      <c r="E1" s="29"/>
      <c r="F1" s="30"/>
      <c r="G1" s="31"/>
    </row>
    <row r="2" spans="1:7" ht="13.5" thickBot="1">
      <c r="A2" s="56" t="s">
        <v>19</v>
      </c>
      <c r="B2" s="52"/>
      <c r="C2" s="53"/>
      <c r="D2" s="53"/>
      <c r="E2" s="54"/>
      <c r="F2" s="54"/>
      <c r="G2" s="55"/>
    </row>
    <row r="3" spans="1:7" s="8" customFormat="1" ht="13.5" thickTop="1">
      <c r="A3" s="35" t="s">
        <v>1</v>
      </c>
      <c r="B3" s="3" t="s">
        <v>2</v>
      </c>
      <c r="C3" s="3" t="s">
        <v>3</v>
      </c>
      <c r="D3" s="3" t="s">
        <v>4</v>
      </c>
      <c r="E3" s="10" t="s">
        <v>17</v>
      </c>
      <c r="F3" s="11" t="s">
        <v>18</v>
      </c>
      <c r="G3" s="36"/>
    </row>
    <row r="4" spans="1:7" ht="12.75">
      <c r="A4" s="37" t="s">
        <v>5</v>
      </c>
      <c r="B4" s="4" t="s">
        <v>5</v>
      </c>
      <c r="C4" s="5" t="s">
        <v>6</v>
      </c>
      <c r="D4" s="5" t="s">
        <v>6</v>
      </c>
      <c r="E4" s="12"/>
      <c r="F4" s="13"/>
      <c r="G4" s="38"/>
    </row>
    <row r="5" spans="1:7" ht="15" thickBot="1">
      <c r="A5" s="39" t="s">
        <v>7</v>
      </c>
      <c r="B5" s="6" t="s">
        <v>8</v>
      </c>
      <c r="C5" s="7" t="s">
        <v>9</v>
      </c>
      <c r="D5" s="7" t="s">
        <v>10</v>
      </c>
      <c r="E5" s="14" t="s">
        <v>11</v>
      </c>
      <c r="F5" s="15" t="s">
        <v>12</v>
      </c>
      <c r="G5" s="40" t="s">
        <v>42</v>
      </c>
    </row>
    <row r="6" spans="1:7" ht="15.75" thickTop="1">
      <c r="A6" s="41">
        <v>1</v>
      </c>
      <c r="B6" s="61" t="s">
        <v>21</v>
      </c>
      <c r="C6" s="65">
        <v>1.63</v>
      </c>
      <c r="D6" s="67">
        <v>1.59</v>
      </c>
      <c r="E6" s="18">
        <f aca="true" t="shared" si="0" ref="E6:E26">C6-D6</f>
        <v>0.039999999999999813</v>
      </c>
      <c r="F6" s="19">
        <f aca="true" t="shared" si="1" ref="F6:F26">E6*E6</f>
        <v>0.0015999999999999851</v>
      </c>
      <c r="G6" s="42"/>
    </row>
    <row r="7" spans="1:7" ht="15">
      <c r="A7" s="43">
        <v>2</v>
      </c>
      <c r="B7" s="62" t="s">
        <v>22</v>
      </c>
      <c r="C7" s="64">
        <v>2.552</v>
      </c>
      <c r="D7" s="66">
        <v>2.571</v>
      </c>
      <c r="E7" s="16">
        <f t="shared" si="0"/>
        <v>-0.019000000000000128</v>
      </c>
      <c r="F7" s="17">
        <f t="shared" si="1"/>
        <v>0.00036100000000000487</v>
      </c>
      <c r="G7" s="44"/>
    </row>
    <row r="8" spans="1:7" ht="15">
      <c r="A8" s="43">
        <v>3</v>
      </c>
      <c r="B8" s="62" t="s">
        <v>23</v>
      </c>
      <c r="C8" s="64">
        <v>4.746</v>
      </c>
      <c r="D8" s="66">
        <v>4.77</v>
      </c>
      <c r="E8" s="16">
        <f t="shared" si="0"/>
        <v>-0.023999999999999133</v>
      </c>
      <c r="F8" s="17">
        <f t="shared" si="1"/>
        <v>0.0005759999999999584</v>
      </c>
      <c r="G8" s="44"/>
    </row>
    <row r="9" spans="1:7" ht="15">
      <c r="A9" s="43">
        <v>4</v>
      </c>
      <c r="B9" s="62" t="s">
        <v>24</v>
      </c>
      <c r="C9" s="64">
        <v>4.755</v>
      </c>
      <c r="D9" s="66">
        <v>4.76</v>
      </c>
      <c r="E9" s="16">
        <f t="shared" si="0"/>
        <v>-0.004999999999999893</v>
      </c>
      <c r="F9" s="17">
        <f t="shared" si="1"/>
        <v>2.4999999999998934E-05</v>
      </c>
      <c r="G9" s="44"/>
    </row>
    <row r="10" spans="1:7" ht="15">
      <c r="A10" s="43">
        <v>5</v>
      </c>
      <c r="B10" s="62" t="s">
        <v>25</v>
      </c>
      <c r="C10" s="64">
        <v>4.789</v>
      </c>
      <c r="D10" s="66">
        <v>4.792</v>
      </c>
      <c r="E10" s="16">
        <f t="shared" si="0"/>
        <v>-0.0030000000000001137</v>
      </c>
      <c r="F10" s="17">
        <f t="shared" si="1"/>
        <v>9.000000000000683E-06</v>
      </c>
      <c r="G10" s="44"/>
    </row>
    <row r="11" spans="1:7" ht="15">
      <c r="A11" s="43">
        <v>6</v>
      </c>
      <c r="B11" s="62" t="s">
        <v>26</v>
      </c>
      <c r="C11" s="64">
        <v>4.792</v>
      </c>
      <c r="D11" s="66">
        <v>4.821</v>
      </c>
      <c r="E11" s="16">
        <f t="shared" si="0"/>
        <v>-0.028999999999999915</v>
      </c>
      <c r="F11" s="17">
        <f t="shared" si="1"/>
        <v>0.0008409999999999951</v>
      </c>
      <c r="G11" s="44"/>
    </row>
    <row r="12" spans="1:7" ht="15">
      <c r="A12" s="43">
        <v>7</v>
      </c>
      <c r="B12" s="62" t="s">
        <v>27</v>
      </c>
      <c r="C12" s="64">
        <v>1.425</v>
      </c>
      <c r="D12" s="66">
        <v>1.472</v>
      </c>
      <c r="E12" s="16">
        <f t="shared" si="0"/>
        <v>-0.04699999999999993</v>
      </c>
      <c r="F12" s="17">
        <f t="shared" si="1"/>
        <v>0.0022089999999999935</v>
      </c>
      <c r="G12" s="44"/>
    </row>
    <row r="13" spans="1:7" ht="15">
      <c r="A13" s="43">
        <v>8</v>
      </c>
      <c r="B13" s="62" t="s">
        <v>28</v>
      </c>
      <c r="C13" s="64">
        <v>7.813</v>
      </c>
      <c r="D13" s="66">
        <v>7.733</v>
      </c>
      <c r="E13" s="16">
        <f t="shared" si="0"/>
        <v>0.08000000000000007</v>
      </c>
      <c r="F13" s="17">
        <f t="shared" si="1"/>
        <v>0.006400000000000012</v>
      </c>
      <c r="G13" s="44"/>
    </row>
    <row r="14" spans="1:7" ht="15">
      <c r="A14" s="43">
        <v>9</v>
      </c>
      <c r="B14" s="62" t="s">
        <v>29</v>
      </c>
      <c r="C14" s="64">
        <v>7.779</v>
      </c>
      <c r="D14" s="66">
        <v>7.705</v>
      </c>
      <c r="E14" s="16">
        <f t="shared" si="0"/>
        <v>0.07399999999999984</v>
      </c>
      <c r="F14" s="17">
        <f t="shared" si="1"/>
        <v>0.0054759999999999765</v>
      </c>
      <c r="G14" s="44"/>
    </row>
    <row r="15" spans="1:7" ht="15">
      <c r="A15" s="43">
        <v>10</v>
      </c>
      <c r="B15" s="62" t="s">
        <v>30</v>
      </c>
      <c r="C15" s="64">
        <v>4.001</v>
      </c>
      <c r="D15" s="66">
        <v>4.067</v>
      </c>
      <c r="E15" s="16">
        <f t="shared" si="0"/>
        <v>-0.06599999999999984</v>
      </c>
      <c r="F15" s="17">
        <f t="shared" si="1"/>
        <v>0.004355999999999979</v>
      </c>
      <c r="G15" s="44"/>
    </row>
    <row r="16" spans="1:7" ht="15">
      <c r="A16" s="43">
        <v>11</v>
      </c>
      <c r="B16" s="62" t="s">
        <v>31</v>
      </c>
      <c r="C16" s="64">
        <v>-0.268</v>
      </c>
      <c r="D16" s="66">
        <v>-0.286</v>
      </c>
      <c r="E16" s="16">
        <f t="shared" si="0"/>
        <v>0.01799999999999996</v>
      </c>
      <c r="F16" s="17">
        <f t="shared" si="1"/>
        <v>0.00032399999999999855</v>
      </c>
      <c r="G16" s="44"/>
    </row>
    <row r="17" spans="1:7" ht="15">
      <c r="A17" s="43">
        <v>12</v>
      </c>
      <c r="B17" s="62" t="s">
        <v>32</v>
      </c>
      <c r="C17" s="64">
        <v>-0.278</v>
      </c>
      <c r="D17" s="66">
        <v>-0.278</v>
      </c>
      <c r="E17" s="16">
        <f t="shared" si="0"/>
        <v>0</v>
      </c>
      <c r="F17" s="17">
        <f t="shared" si="1"/>
        <v>0</v>
      </c>
      <c r="G17" s="44"/>
    </row>
    <row r="18" spans="1:7" ht="15">
      <c r="A18" s="43">
        <v>13</v>
      </c>
      <c r="B18" s="62" t="s">
        <v>33</v>
      </c>
      <c r="C18" s="64">
        <v>1.926</v>
      </c>
      <c r="D18" s="66">
        <v>1.855</v>
      </c>
      <c r="E18" s="16">
        <f t="shared" si="0"/>
        <v>0.07099999999999995</v>
      </c>
      <c r="F18" s="17">
        <f t="shared" si="1"/>
        <v>0.005040999999999993</v>
      </c>
      <c r="G18" s="44"/>
    </row>
    <row r="19" spans="1:7" ht="15">
      <c r="A19" s="43">
        <v>14</v>
      </c>
      <c r="B19" s="62" t="s">
        <v>34</v>
      </c>
      <c r="C19" s="64">
        <v>2.276</v>
      </c>
      <c r="D19" s="66">
        <v>2.299</v>
      </c>
      <c r="E19" s="16">
        <f t="shared" si="0"/>
        <v>-0.02300000000000013</v>
      </c>
      <c r="F19" s="17">
        <f t="shared" si="1"/>
        <v>0.000529000000000006</v>
      </c>
      <c r="G19" s="44"/>
    </row>
    <row r="20" spans="1:7" ht="15">
      <c r="A20" s="43">
        <v>15</v>
      </c>
      <c r="B20" s="62" t="s">
        <v>35</v>
      </c>
      <c r="C20" s="64">
        <v>1.927</v>
      </c>
      <c r="D20" s="66">
        <v>1.966</v>
      </c>
      <c r="E20" s="16">
        <f t="shared" si="0"/>
        <v>-0.038999999999999924</v>
      </c>
      <c r="F20" s="17">
        <f t="shared" si="1"/>
        <v>0.0015209999999999941</v>
      </c>
      <c r="G20" s="44"/>
    </row>
    <row r="21" spans="1:7" ht="15">
      <c r="A21" s="45">
        <v>16</v>
      </c>
      <c r="B21" s="62" t="s">
        <v>36</v>
      </c>
      <c r="C21" s="64">
        <v>3.779</v>
      </c>
      <c r="D21" s="66">
        <v>3.745</v>
      </c>
      <c r="E21" s="16">
        <f t="shared" si="0"/>
        <v>0.03399999999999981</v>
      </c>
      <c r="F21" s="17">
        <f t="shared" si="1"/>
        <v>0.001155999999999987</v>
      </c>
      <c r="G21" s="44"/>
    </row>
    <row r="22" spans="1:7" ht="15">
      <c r="A22" s="45">
        <v>17</v>
      </c>
      <c r="B22" s="62" t="s">
        <v>37</v>
      </c>
      <c r="C22" s="64">
        <v>2.583</v>
      </c>
      <c r="D22" s="66">
        <v>2.574</v>
      </c>
      <c r="E22" s="16">
        <f t="shared" si="0"/>
        <v>0.009000000000000341</v>
      </c>
      <c r="F22" s="17">
        <f t="shared" si="1"/>
        <v>8.100000000000614E-05</v>
      </c>
      <c r="G22" s="44"/>
    </row>
    <row r="23" spans="1:7" ht="15">
      <c r="A23" s="45">
        <v>18</v>
      </c>
      <c r="B23" s="62" t="s">
        <v>38</v>
      </c>
      <c r="C23" s="64">
        <v>3.822</v>
      </c>
      <c r="D23" s="66">
        <v>3.798</v>
      </c>
      <c r="E23" s="16">
        <f t="shared" si="0"/>
        <v>0.02400000000000002</v>
      </c>
      <c r="F23" s="17">
        <f t="shared" si="1"/>
        <v>0.000576000000000001</v>
      </c>
      <c r="G23" s="44"/>
    </row>
    <row r="24" spans="1:7" ht="15">
      <c r="A24" s="45">
        <v>19</v>
      </c>
      <c r="B24" s="62" t="s">
        <v>39</v>
      </c>
      <c r="C24" s="64">
        <v>3.799</v>
      </c>
      <c r="D24" s="66">
        <v>3.756</v>
      </c>
      <c r="E24" s="16">
        <f t="shared" si="0"/>
        <v>0.04300000000000015</v>
      </c>
      <c r="F24" s="17">
        <f t="shared" si="1"/>
        <v>0.0018490000000000127</v>
      </c>
      <c r="G24" s="44"/>
    </row>
    <row r="25" spans="1:7" ht="15">
      <c r="A25" s="45">
        <v>20</v>
      </c>
      <c r="B25" s="63" t="s">
        <v>40</v>
      </c>
      <c r="C25" s="64">
        <v>1.945</v>
      </c>
      <c r="D25" s="66">
        <v>1.959</v>
      </c>
      <c r="E25" s="16">
        <f t="shared" si="0"/>
        <v>-0.014000000000000012</v>
      </c>
      <c r="F25" s="17">
        <f t="shared" si="1"/>
        <v>0.00019600000000000035</v>
      </c>
      <c r="G25" s="44"/>
    </row>
    <row r="26" spans="1:7" ht="13.5" thickBot="1">
      <c r="A26" s="45">
        <v>21</v>
      </c>
      <c r="B26" s="57"/>
      <c r="C26" s="58"/>
      <c r="D26" s="59"/>
      <c r="E26" s="16">
        <f t="shared" si="0"/>
        <v>0</v>
      </c>
      <c r="F26" s="17">
        <f t="shared" si="1"/>
        <v>0</v>
      </c>
      <c r="G26" s="44"/>
    </row>
    <row r="27" spans="1:7" ht="13.5" thickTop="1">
      <c r="A27" s="51"/>
      <c r="B27" s="32"/>
      <c r="C27" s="33"/>
      <c r="D27" s="33"/>
      <c r="E27" s="20" t="s">
        <v>13</v>
      </c>
      <c r="F27" s="19">
        <f>SUM(F6:F26)</f>
        <v>0.0331259999999999</v>
      </c>
      <c r="G27" s="34"/>
    </row>
    <row r="28" spans="1:7" ht="12.75">
      <c r="A28" s="68" t="s">
        <v>20</v>
      </c>
      <c r="B28" s="69"/>
      <c r="C28" s="69"/>
      <c r="D28" s="70"/>
      <c r="E28" s="21" t="s">
        <v>14</v>
      </c>
      <c r="F28" s="17">
        <f>F27/COUNTA(C6:C26)</f>
        <v>0.0016562999999999949</v>
      </c>
      <c r="G28" s="34"/>
    </row>
    <row r="29" spans="1:7" ht="12.75">
      <c r="A29" s="68"/>
      <c r="B29" s="69"/>
      <c r="C29" s="69"/>
      <c r="D29" s="70"/>
      <c r="E29" s="21" t="s">
        <v>15</v>
      </c>
      <c r="F29" s="17">
        <f>SQRT(F28)</f>
        <v>0.04069766578072992</v>
      </c>
      <c r="G29" s="60" t="s">
        <v>41</v>
      </c>
    </row>
    <row r="30" spans="1:7" ht="13.5" thickBot="1">
      <c r="A30" s="68"/>
      <c r="B30" s="69"/>
      <c r="C30" s="69"/>
      <c r="D30" s="70"/>
      <c r="E30" s="22" t="s">
        <v>16</v>
      </c>
      <c r="F30" s="23">
        <f>F29*1.96</f>
        <v>0.07976742493023065</v>
      </c>
      <c r="G30" s="34"/>
    </row>
    <row r="31" spans="1:7" ht="14.25" thickBot="1" thickTop="1">
      <c r="A31" s="46"/>
      <c r="B31" s="47"/>
      <c r="C31" s="48"/>
      <c r="D31" s="48"/>
      <c r="E31" s="49"/>
      <c r="F31" s="49"/>
      <c r="G31" s="50"/>
    </row>
  </sheetData>
  <sheetProtection/>
  <mergeCells count="1">
    <mergeCell ref="A28:D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tjerris</cp:lastModifiedBy>
  <cp:lastPrinted>2007-07-17T20:38:48Z</cp:lastPrinted>
  <dcterms:created xsi:type="dcterms:W3CDTF">1999-10-18T19:17:21Z</dcterms:created>
  <dcterms:modified xsi:type="dcterms:W3CDTF">2011-03-22T20:05:44Z</dcterms:modified>
  <cp:category/>
  <cp:version/>
  <cp:contentType/>
  <cp:contentStatus/>
</cp:coreProperties>
</file>