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455" windowWidth="14745" windowHeight="97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<sst xmlns="http://schemas.openxmlformats.org/spreadsheetml/2006/main" count="65" uniqueCount="44">
  <si>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A</t>
  </si>
  <si>
    <t>D</t>
  </si>
  <si>
    <t>E</t>
  </si>
  <si>
    <t>F</t>
  </si>
  <si>
    <t xml:space="preserve">Point </t>
  </si>
  <si>
    <t>z</t>
  </si>
  <si>
    <t>description</t>
  </si>
  <si>
    <t>diff in z</t>
  </si>
  <si>
    <t>sum</t>
  </si>
  <si>
    <t>average</t>
  </si>
  <si>
    <t>NSSDA</t>
  </si>
  <si>
    <t>G</t>
  </si>
  <si>
    <t>H</t>
  </si>
  <si>
    <t>Comments</t>
  </si>
  <si>
    <t>Outlier: a control point located in an area that does not reflect the true ground elevation, i.e. bridges, etc.</t>
  </si>
  <si>
    <t>elevations units in feet</t>
  </si>
  <si>
    <t>ID</t>
  </si>
  <si>
    <t>RMSEz</t>
  </si>
  <si>
    <t>OT-30</t>
  </si>
  <si>
    <t>OT-31</t>
  </si>
  <si>
    <t>OT-32</t>
  </si>
  <si>
    <t>OT-33</t>
  </si>
  <si>
    <t>OT-34</t>
  </si>
  <si>
    <t>OT-35</t>
  </si>
  <si>
    <t>OT-36</t>
  </si>
  <si>
    <t>OT-37</t>
  </si>
  <si>
    <t>OT-38</t>
  </si>
  <si>
    <t>OT-39</t>
  </si>
  <si>
    <t>OT-40</t>
  </si>
  <si>
    <t>OT-41</t>
  </si>
  <si>
    <t>OT-42</t>
  </si>
  <si>
    <t>OT-43</t>
  </si>
  <si>
    <t>OT-44</t>
  </si>
  <si>
    <t>OT-45</t>
  </si>
  <si>
    <t>OT-46</t>
  </si>
  <si>
    <t>OT-47</t>
  </si>
  <si>
    <t>OT-48</t>
  </si>
  <si>
    <t>OT-49</t>
  </si>
  <si>
    <t>Open Terrain</t>
  </si>
  <si>
    <t>.199 ft = 6.07 cm RMSEz</t>
  </si>
  <si>
    <t>Vendor Elev</t>
  </si>
  <si>
    <t>NGTOC-Elev</t>
  </si>
  <si>
    <r>
      <t>(diff in z)</t>
    </r>
    <r>
      <rPr>
        <b/>
        <vertAlign val="superscript"/>
        <sz val="10"/>
        <rFont val="Arial"/>
        <family val="2"/>
      </rPr>
      <t>2</t>
    </r>
  </si>
  <si>
    <t>Hoopers Island VA-MD - Vertical Accuracy Statistic Worksheet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</si>
</sst>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0"/>
    <numFmt numFmtId="166" formatCode="0.0000000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/>
      <top style="thick">
        <color indexed="8"/>
      </top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 style="thin">
        <color indexed="8"/>
      </right>
      <top>
        <color indexed="63"/>
      </top>
      <bottom style="thick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65" fontId="0" fillId="0" borderId="13" xfId="0" applyNumberFormat="1" applyBorder="1" applyAlignment="1" applyProtection="1">
      <alignment horizontal="center"/>
      <protection/>
    </xf>
    <xf numFmtId="165" fontId="0" fillId="0" borderId="14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Continuous"/>
      <protection locked="0"/>
    </xf>
    <xf numFmtId="165" fontId="0" fillId="0" borderId="0" xfId="0" applyNumberFormat="1" applyBorder="1" applyAlignment="1" applyProtection="1">
      <alignment horizontal="centerContinuous"/>
      <protection locked="0"/>
    </xf>
    <xf numFmtId="165" fontId="0" fillId="0" borderId="0" xfId="0" applyNumberFormat="1" applyBorder="1" applyAlignment="1" applyProtection="1">
      <alignment horizontal="centerContinuous"/>
      <protection/>
    </xf>
    <xf numFmtId="0" fontId="0" fillId="0" borderId="20" xfId="0" applyBorder="1" applyAlignment="1" applyProtection="1">
      <alignment horizontal="centerContinuous"/>
      <protection locked="0"/>
    </xf>
    <xf numFmtId="0" fontId="6" fillId="0" borderId="21" xfId="0" applyFont="1" applyBorder="1" applyAlignment="1" applyProtection="1">
      <alignment horizontal="centerContinuous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1" fontId="0" fillId="0" borderId="29" xfId="0" applyNumberFormat="1" applyBorder="1" applyAlignment="1">
      <alignment vertical="top"/>
    </xf>
    <xf numFmtId="0" fontId="0" fillId="0" borderId="29" xfId="0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0" borderId="29" xfId="0" applyNumberFormat="1" applyBorder="1" applyAlignment="1" applyProtection="1">
      <alignment horizontal="center"/>
      <protection locked="0"/>
    </xf>
    <xf numFmtId="0" fontId="3" fillId="0" borderId="30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165" fontId="3" fillId="0" borderId="33" xfId="0" applyNumberFormat="1" applyFont="1" applyBorder="1" applyAlignment="1" applyProtection="1">
      <alignment horizontal="center"/>
      <protection/>
    </xf>
    <xf numFmtId="165" fontId="3" fillId="0" borderId="30" xfId="0" applyNumberFormat="1" applyFont="1" applyBorder="1" applyAlignment="1" applyProtection="1">
      <alignment horizontal="center"/>
      <protection/>
    </xf>
    <xf numFmtId="165" fontId="3" fillId="0" borderId="30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65" fontId="3" fillId="0" borderId="34" xfId="0" applyNumberFormat="1" applyFont="1" applyBorder="1" applyAlignment="1" applyProtection="1">
      <alignment horizontal="center"/>
      <protection/>
    </xf>
    <xf numFmtId="165" fontId="3" fillId="0" borderId="35" xfId="0" applyNumberFormat="1" applyFont="1" applyBorder="1" applyAlignment="1" applyProtection="1">
      <alignment horizontal="center"/>
      <protection/>
    </xf>
    <xf numFmtId="165" fontId="3" fillId="0" borderId="36" xfId="0" applyNumberFormat="1" applyFont="1" applyBorder="1" applyAlignment="1" applyProtection="1">
      <alignment horizontal="center"/>
      <protection/>
    </xf>
    <xf numFmtId="165" fontId="3" fillId="0" borderId="37" xfId="0" applyNumberFormat="1" applyFont="1" applyBorder="1" applyAlignment="1" applyProtection="1">
      <alignment horizontal="center"/>
      <protection/>
    </xf>
    <xf numFmtId="165" fontId="0" fillId="0" borderId="37" xfId="0" applyNumberFormat="1" applyBorder="1" applyAlignment="1" applyProtection="1">
      <alignment horizontal="center"/>
      <protection/>
    </xf>
    <xf numFmtId="165" fontId="0" fillId="0" borderId="38" xfId="0" applyNumberFormat="1" applyBorder="1" applyAlignment="1" applyProtection="1">
      <alignment horizontal="center"/>
      <protection/>
    </xf>
    <xf numFmtId="165" fontId="0" fillId="0" borderId="39" xfId="0" applyNumberFormat="1" applyBorder="1" applyAlignment="1" applyProtection="1">
      <alignment horizontal="center"/>
      <protection/>
    </xf>
    <xf numFmtId="165" fontId="0" fillId="0" borderId="36" xfId="0" applyNumberFormat="1" applyBorder="1" applyAlignment="1" applyProtection="1">
      <alignment horizontal="center"/>
      <protection/>
    </xf>
    <xf numFmtId="165" fontId="0" fillId="0" borderId="40" xfId="0" applyNumberFormat="1" applyBorder="1" applyAlignment="1" applyProtection="1">
      <alignment horizontal="center"/>
      <protection/>
    </xf>
    <xf numFmtId="165" fontId="0" fillId="0" borderId="41" xfId="0" applyNumberFormat="1" applyBorder="1" applyAlignment="1" applyProtection="1">
      <alignment horizontal="center"/>
      <protection/>
    </xf>
    <xf numFmtId="165" fontId="0" fillId="0" borderId="42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 vertical="top"/>
    </xf>
    <xf numFmtId="0" fontId="25" fillId="0" borderId="0" xfId="63" applyAlignment="1">
      <alignment horizontal="center"/>
      <protection/>
    </xf>
    <xf numFmtId="165" fontId="0" fillId="0" borderId="43" xfId="0" applyNumberFormat="1" applyBorder="1" applyAlignment="1" applyProtection="1">
      <alignment horizontal="center"/>
      <protection/>
    </xf>
    <xf numFmtId="0" fontId="25" fillId="0" borderId="0" xfId="63" applyAlignment="1">
      <alignment horizontal="center"/>
      <protection/>
    </xf>
    <xf numFmtId="0" fontId="25" fillId="0" borderId="0" xfId="63" applyAlignment="1">
      <alignment horizontal="center"/>
      <protection/>
    </xf>
    <xf numFmtId="0" fontId="42" fillId="0" borderId="44" xfId="0" applyFont="1" applyBorder="1" applyAlignment="1" applyProtection="1">
      <alignment horizontal="centerContinuous"/>
      <protection locked="0"/>
    </xf>
    <xf numFmtId="0" fontId="42" fillId="0" borderId="45" xfId="0" applyNumberFormat="1" applyFont="1" applyBorder="1" applyAlignment="1" applyProtection="1">
      <alignment horizontal="centerContinuous"/>
      <protection locked="0"/>
    </xf>
    <xf numFmtId="165" fontId="42" fillId="0" borderId="45" xfId="0" applyNumberFormat="1" applyFont="1" applyBorder="1" applyAlignment="1" applyProtection="1">
      <alignment horizontal="centerContinuous"/>
      <protection locked="0"/>
    </xf>
    <xf numFmtId="165" fontId="42" fillId="0" borderId="45" xfId="0" applyNumberFormat="1" applyFont="1" applyBorder="1" applyAlignment="1" applyProtection="1">
      <alignment horizontal="centerContinuous"/>
      <protection/>
    </xf>
    <xf numFmtId="0" fontId="42" fillId="0" borderId="45" xfId="0" applyNumberFormat="1" applyFont="1" applyBorder="1" applyAlignment="1" applyProtection="1">
      <alignment horizontal="centerContinuous"/>
      <protection/>
    </xf>
    <xf numFmtId="0" fontId="42" fillId="0" borderId="46" xfId="0" applyFont="1" applyBorder="1" applyAlignment="1" applyProtection="1">
      <alignment horizontal="centerContinuous"/>
      <protection locked="0"/>
    </xf>
    <xf numFmtId="0" fontId="42" fillId="0" borderId="0" xfId="0" applyFont="1" applyAlignment="1" applyProtection="1">
      <alignment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47" xfId="0" applyFont="1" applyBorder="1" applyAlignment="1" applyProtection="1">
      <alignment horizontal="left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Note 2" xfId="65"/>
    <cellStyle name="Output" xfId="66"/>
    <cellStyle name="Percent" xfId="67"/>
    <cellStyle name="Title" xfId="68"/>
    <cellStyle name="Total" xfId="69"/>
    <cellStyle name="Total 2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10.28125" defaultRowHeight="12.75"/>
  <cols>
    <col min="1" max="1" width="7.8515625" style="10" customWidth="1"/>
    <col min="2" max="2" width="13.140625" style="11" customWidth="1"/>
    <col min="3" max="3" width="11.00390625" style="2" customWidth="1"/>
    <col min="4" max="4" width="12.57421875" style="2" customWidth="1"/>
    <col min="5" max="5" width="13.8515625" style="5" customWidth="1"/>
    <col min="6" max="6" width="15.28125" style="5" customWidth="1"/>
    <col min="7" max="7" width="23.00390625" style="1" customWidth="1"/>
    <col min="8" max="16384" width="10.28125" style="1" customWidth="1"/>
  </cols>
  <sheetData>
    <row r="1" spans="1:7" s="66" customFormat="1" ht="12.75">
      <c r="A1" s="60" t="s">
        <v>43</v>
      </c>
      <c r="B1" s="61"/>
      <c r="C1" s="62"/>
      <c r="D1" s="62"/>
      <c r="E1" s="63"/>
      <c r="F1" s="64"/>
      <c r="G1" s="65"/>
    </row>
    <row r="2" spans="1:7" ht="13.5" thickBot="1">
      <c r="A2" s="23" t="s">
        <v>15</v>
      </c>
      <c r="B2" s="19"/>
      <c r="C2" s="20"/>
      <c r="D2" s="20"/>
      <c r="E2" s="21"/>
      <c r="F2" s="21"/>
      <c r="G2" s="22"/>
    </row>
    <row r="3" spans="1:7" s="4" customFormat="1" ht="13.5" thickTop="1">
      <c r="A3" s="14" t="s">
        <v>0</v>
      </c>
      <c r="B3" s="3" t="s">
        <v>1</v>
      </c>
      <c r="C3" s="3" t="s">
        <v>2</v>
      </c>
      <c r="D3" s="3" t="s">
        <v>3</v>
      </c>
      <c r="E3" s="6" t="s">
        <v>11</v>
      </c>
      <c r="F3" s="7" t="s">
        <v>12</v>
      </c>
      <c r="G3" s="15"/>
    </row>
    <row r="4" spans="1:7" ht="12.75">
      <c r="A4" s="39" t="s">
        <v>4</v>
      </c>
      <c r="B4" s="38" t="s">
        <v>4</v>
      </c>
      <c r="C4" s="37" t="s">
        <v>5</v>
      </c>
      <c r="D4" s="37" t="s">
        <v>5</v>
      </c>
      <c r="E4" s="8"/>
      <c r="F4" s="9"/>
      <c r="G4" s="16"/>
    </row>
    <row r="5" spans="1:7" ht="15" thickBot="1">
      <c r="A5" s="36" t="s">
        <v>16</v>
      </c>
      <c r="B5" s="35" t="s">
        <v>6</v>
      </c>
      <c r="C5" s="42" t="s">
        <v>40</v>
      </c>
      <c r="D5" s="42" t="s">
        <v>41</v>
      </c>
      <c r="E5" s="41" t="s">
        <v>7</v>
      </c>
      <c r="F5" s="40" t="s">
        <v>42</v>
      </c>
      <c r="G5" s="67" t="s">
        <v>13</v>
      </c>
    </row>
    <row r="6" spans="1:7" ht="15.75" thickTop="1">
      <c r="A6" s="56" t="s">
        <v>18</v>
      </c>
      <c r="B6" s="55" t="s">
        <v>38</v>
      </c>
      <c r="C6" s="58">
        <v>5.187</v>
      </c>
      <c r="D6" s="59">
        <v>5.083</v>
      </c>
      <c r="E6" s="54">
        <f aca="true" t="shared" si="0" ref="E6:E25">C6-D6</f>
        <v>0.10400000000000009</v>
      </c>
      <c r="F6" s="53">
        <f aca="true" t="shared" si="1" ref="F6:F24">E6*E6</f>
        <v>0.01081600000000002</v>
      </c>
      <c r="G6" s="26"/>
    </row>
    <row r="7" spans="1:7" ht="15">
      <c r="A7" s="56" t="s">
        <v>19</v>
      </c>
      <c r="B7" s="55" t="s">
        <v>38</v>
      </c>
      <c r="C7" s="58">
        <v>3.902</v>
      </c>
      <c r="D7" s="59">
        <v>3.6</v>
      </c>
      <c r="E7" s="52">
        <f t="shared" si="0"/>
        <v>0.30200000000000005</v>
      </c>
      <c r="F7" s="51">
        <f t="shared" si="1"/>
        <v>0.09120400000000002</v>
      </c>
      <c r="G7" s="27"/>
    </row>
    <row r="8" spans="1:7" ht="15">
      <c r="A8" s="56" t="s">
        <v>20</v>
      </c>
      <c r="B8" s="55" t="s">
        <v>38</v>
      </c>
      <c r="C8" s="58">
        <v>3.038</v>
      </c>
      <c r="D8" s="59">
        <v>2.81</v>
      </c>
      <c r="E8" s="52">
        <f t="shared" si="0"/>
        <v>0.22799999999999976</v>
      </c>
      <c r="F8" s="51">
        <f t="shared" si="1"/>
        <v>0.05198399999999989</v>
      </c>
      <c r="G8" s="27"/>
    </row>
    <row r="9" spans="1:7" ht="15">
      <c r="A9" s="56" t="s">
        <v>21</v>
      </c>
      <c r="B9" s="55" t="s">
        <v>38</v>
      </c>
      <c r="C9" s="58">
        <v>3.688</v>
      </c>
      <c r="D9" s="59">
        <v>3.427</v>
      </c>
      <c r="E9" s="52">
        <f t="shared" si="0"/>
        <v>0.2610000000000001</v>
      </c>
      <c r="F9" s="51">
        <f t="shared" si="1"/>
        <v>0.06812100000000006</v>
      </c>
      <c r="G9" s="27"/>
    </row>
    <row r="10" spans="1:7" ht="15">
      <c r="A10" s="56" t="s">
        <v>22</v>
      </c>
      <c r="B10" s="55" t="s">
        <v>38</v>
      </c>
      <c r="C10" s="58">
        <v>1.608</v>
      </c>
      <c r="D10" s="59">
        <v>1.288</v>
      </c>
      <c r="E10" s="52">
        <f t="shared" si="0"/>
        <v>0.32000000000000006</v>
      </c>
      <c r="F10" s="51">
        <f t="shared" si="1"/>
        <v>0.10240000000000005</v>
      </c>
      <c r="G10" s="27"/>
    </row>
    <row r="11" spans="1:7" ht="15">
      <c r="A11" s="56" t="s">
        <v>23</v>
      </c>
      <c r="B11" s="55" t="s">
        <v>38</v>
      </c>
      <c r="C11" s="58">
        <v>2.391</v>
      </c>
      <c r="D11" s="59">
        <v>2.238</v>
      </c>
      <c r="E11" s="52">
        <f t="shared" si="0"/>
        <v>0.15300000000000002</v>
      </c>
      <c r="F11" s="51">
        <f t="shared" si="1"/>
        <v>0.023409000000000006</v>
      </c>
      <c r="G11" s="27"/>
    </row>
    <row r="12" spans="1:7" ht="15">
      <c r="A12" s="56" t="s">
        <v>24</v>
      </c>
      <c r="B12" s="55" t="s">
        <v>38</v>
      </c>
      <c r="C12" s="58">
        <v>1.853</v>
      </c>
      <c r="D12" s="59">
        <v>1.938</v>
      </c>
      <c r="E12" s="52">
        <f t="shared" si="0"/>
        <v>-0.08499999999999996</v>
      </c>
      <c r="F12" s="51">
        <f t="shared" si="1"/>
        <v>0.007224999999999994</v>
      </c>
      <c r="G12" s="27"/>
    </row>
    <row r="13" spans="1:7" ht="15">
      <c r="A13" s="56" t="s">
        <v>25</v>
      </c>
      <c r="B13" s="55" t="s">
        <v>38</v>
      </c>
      <c r="C13" s="58">
        <v>1.535</v>
      </c>
      <c r="D13" s="59">
        <v>1.719</v>
      </c>
      <c r="E13" s="52">
        <f t="shared" si="0"/>
        <v>-0.18400000000000016</v>
      </c>
      <c r="F13" s="51">
        <f t="shared" si="1"/>
        <v>0.03385600000000006</v>
      </c>
      <c r="G13" s="27"/>
    </row>
    <row r="14" spans="1:7" ht="15">
      <c r="A14" s="56" t="s">
        <v>26</v>
      </c>
      <c r="B14" s="55" t="s">
        <v>38</v>
      </c>
      <c r="C14" s="58">
        <v>2.64</v>
      </c>
      <c r="D14" s="59">
        <v>2.533</v>
      </c>
      <c r="E14" s="52">
        <f t="shared" si="0"/>
        <v>0.1070000000000002</v>
      </c>
      <c r="F14" s="51">
        <f t="shared" si="1"/>
        <v>0.011449000000000044</v>
      </c>
      <c r="G14" s="27"/>
    </row>
    <row r="15" spans="1:7" ht="15">
      <c r="A15" s="56" t="s">
        <v>27</v>
      </c>
      <c r="B15" s="55" t="s">
        <v>38</v>
      </c>
      <c r="C15" s="58">
        <v>1.867</v>
      </c>
      <c r="D15" s="59">
        <v>1.777</v>
      </c>
      <c r="E15" s="52">
        <f t="shared" si="0"/>
        <v>0.09000000000000008</v>
      </c>
      <c r="F15" s="51">
        <f t="shared" si="1"/>
        <v>0.008100000000000015</v>
      </c>
      <c r="G15" s="27"/>
    </row>
    <row r="16" spans="1:7" ht="15">
      <c r="A16" s="56" t="s">
        <v>28</v>
      </c>
      <c r="B16" s="55" t="s">
        <v>38</v>
      </c>
      <c r="C16" s="58">
        <v>2.152</v>
      </c>
      <c r="D16" s="59">
        <v>2.058</v>
      </c>
      <c r="E16" s="52">
        <f t="shared" si="0"/>
        <v>0.0940000000000003</v>
      </c>
      <c r="F16" s="51">
        <f t="shared" si="1"/>
        <v>0.008836000000000057</v>
      </c>
      <c r="G16" s="27"/>
    </row>
    <row r="17" spans="1:7" ht="15">
      <c r="A17" s="56" t="s">
        <v>29</v>
      </c>
      <c r="B17" s="55" t="s">
        <v>38</v>
      </c>
      <c r="C17" s="58">
        <v>3.364</v>
      </c>
      <c r="D17" s="59">
        <v>3.233</v>
      </c>
      <c r="E17" s="52">
        <f t="shared" si="0"/>
        <v>0.13099999999999978</v>
      </c>
      <c r="F17" s="51">
        <f t="shared" si="1"/>
        <v>0.017160999999999944</v>
      </c>
      <c r="G17" s="27"/>
    </row>
    <row r="18" spans="1:7" ht="15">
      <c r="A18" s="56" t="s">
        <v>30</v>
      </c>
      <c r="B18" s="55" t="s">
        <v>38</v>
      </c>
      <c r="C18" s="58">
        <v>3.44</v>
      </c>
      <c r="D18" s="59">
        <v>3.673</v>
      </c>
      <c r="E18" s="52">
        <f t="shared" si="0"/>
        <v>-0.2330000000000001</v>
      </c>
      <c r="F18" s="51">
        <f t="shared" si="1"/>
        <v>0.054289000000000046</v>
      </c>
      <c r="G18" s="27"/>
    </row>
    <row r="19" spans="1:7" ht="15">
      <c r="A19" s="56" t="s">
        <v>31</v>
      </c>
      <c r="B19" s="55" t="s">
        <v>38</v>
      </c>
      <c r="C19" s="58">
        <v>1.835</v>
      </c>
      <c r="D19" s="59">
        <v>1.734</v>
      </c>
      <c r="E19" s="52">
        <f t="shared" si="0"/>
        <v>0.10099999999999998</v>
      </c>
      <c r="F19" s="51">
        <f t="shared" si="1"/>
        <v>0.010200999999999997</v>
      </c>
      <c r="G19" s="27"/>
    </row>
    <row r="20" spans="1:7" ht="15">
      <c r="A20" s="56" t="s">
        <v>32</v>
      </c>
      <c r="B20" s="55" t="s">
        <v>38</v>
      </c>
      <c r="C20" s="58">
        <v>2.75</v>
      </c>
      <c r="D20" s="59">
        <v>2.36</v>
      </c>
      <c r="E20" s="52">
        <f t="shared" si="0"/>
        <v>0.3900000000000001</v>
      </c>
      <c r="F20" s="51">
        <f t="shared" si="1"/>
        <v>0.1521000000000001</v>
      </c>
      <c r="G20" s="27"/>
    </row>
    <row r="21" spans="1:7" ht="15">
      <c r="A21" s="56" t="s">
        <v>33</v>
      </c>
      <c r="B21" s="55" t="s">
        <v>38</v>
      </c>
      <c r="C21" s="58">
        <v>2.008</v>
      </c>
      <c r="D21" s="59">
        <v>2.211</v>
      </c>
      <c r="E21" s="52">
        <f t="shared" si="0"/>
        <v>-0.20299999999999985</v>
      </c>
      <c r="F21" s="51">
        <f t="shared" si="1"/>
        <v>0.04120899999999994</v>
      </c>
      <c r="G21" s="27"/>
    </row>
    <row r="22" spans="1:7" ht="15">
      <c r="A22" s="56" t="s">
        <v>34</v>
      </c>
      <c r="B22" s="55" t="s">
        <v>38</v>
      </c>
      <c r="C22" s="58">
        <v>1.902</v>
      </c>
      <c r="D22" s="59">
        <v>1.789</v>
      </c>
      <c r="E22" s="52">
        <f t="shared" si="0"/>
        <v>0.11299999999999999</v>
      </c>
      <c r="F22" s="51">
        <f t="shared" si="1"/>
        <v>0.012768999999999997</v>
      </c>
      <c r="G22" s="27"/>
    </row>
    <row r="23" spans="1:7" ht="15">
      <c r="A23" s="56" t="s">
        <v>35</v>
      </c>
      <c r="B23" s="55" t="s">
        <v>38</v>
      </c>
      <c r="C23" s="58">
        <v>1.394</v>
      </c>
      <c r="D23" s="59">
        <v>1.207</v>
      </c>
      <c r="E23" s="52">
        <f t="shared" si="0"/>
        <v>0.18699999999999983</v>
      </c>
      <c r="F23" s="51">
        <f t="shared" si="1"/>
        <v>0.03496899999999994</v>
      </c>
      <c r="G23" s="27"/>
    </row>
    <row r="24" spans="1:7" ht="15">
      <c r="A24" s="56" t="s">
        <v>36</v>
      </c>
      <c r="B24" s="55" t="s">
        <v>38</v>
      </c>
      <c r="C24" s="58">
        <v>2.188</v>
      </c>
      <c r="D24" s="59">
        <v>2.289</v>
      </c>
      <c r="E24" s="52">
        <f t="shared" si="0"/>
        <v>-0.10099999999999998</v>
      </c>
      <c r="F24" s="51">
        <f t="shared" si="1"/>
        <v>0.010200999999999997</v>
      </c>
      <c r="G24" s="27"/>
    </row>
    <row r="25" spans="1:7" ht="15">
      <c r="A25" s="56" t="s">
        <v>37</v>
      </c>
      <c r="B25" s="55" t="s">
        <v>38</v>
      </c>
      <c r="C25" s="58">
        <v>1.953</v>
      </c>
      <c r="D25" s="59">
        <v>1.746</v>
      </c>
      <c r="E25" s="52">
        <f t="shared" si="0"/>
        <v>0.20700000000000007</v>
      </c>
      <c r="F25" s="51">
        <f>E25*E25</f>
        <v>0.04284900000000003</v>
      </c>
      <c r="G25" s="27"/>
    </row>
    <row r="26" spans="1:7" ht="12.75">
      <c r="A26" s="24"/>
      <c r="B26" s="31"/>
      <c r="C26" s="32"/>
      <c r="D26" s="33"/>
      <c r="E26" s="50"/>
      <c r="F26" s="51"/>
      <c r="G26" s="27"/>
    </row>
    <row r="27" spans="1:7" ht="12.75">
      <c r="A27" s="24"/>
      <c r="B27" s="34"/>
      <c r="C27" s="33"/>
      <c r="D27" s="33"/>
      <c r="E27" s="50"/>
      <c r="F27" s="51"/>
      <c r="G27" s="27"/>
    </row>
    <row r="28" spans="1:7" ht="13.5" thickBot="1">
      <c r="A28" s="17"/>
      <c r="E28" s="57"/>
      <c r="F28" s="51"/>
      <c r="G28" s="27"/>
    </row>
    <row r="29" spans="1:7" ht="13.5" thickTop="1">
      <c r="A29" s="18"/>
      <c r="B29" s="12"/>
      <c r="C29" s="13"/>
      <c r="D29" s="13"/>
      <c r="E29" s="49" t="s">
        <v>8</v>
      </c>
      <c r="F29" s="53">
        <f>SUM(F6:F28)</f>
        <v>0.7931480000000002</v>
      </c>
      <c r="G29" s="27"/>
    </row>
    <row r="30" spans="1:7" ht="12.75">
      <c r="A30" s="68" t="s">
        <v>14</v>
      </c>
      <c r="B30" s="69"/>
      <c r="C30" s="69"/>
      <c r="D30" s="70"/>
      <c r="E30" s="48" t="s">
        <v>9</v>
      </c>
      <c r="F30" s="51">
        <f>F29/COUNTA(C6:C28)</f>
        <v>0.03965740000000001</v>
      </c>
      <c r="G30" s="27"/>
    </row>
    <row r="31" spans="1:7" ht="12.75">
      <c r="A31" s="68"/>
      <c r="B31" s="69"/>
      <c r="C31" s="69"/>
      <c r="D31" s="70"/>
      <c r="E31" s="47" t="s">
        <v>17</v>
      </c>
      <c r="F31" s="46">
        <f>SQRT(F30)</f>
        <v>0.19914165812305573</v>
      </c>
      <c r="G31" s="43" t="s">
        <v>39</v>
      </c>
    </row>
    <row r="32" spans="1:7" ht="13.5" thickBot="1">
      <c r="A32" s="68"/>
      <c r="B32" s="69"/>
      <c r="C32" s="69"/>
      <c r="D32" s="70"/>
      <c r="E32" s="45" t="s">
        <v>10</v>
      </c>
      <c r="F32" s="44">
        <f>F31*1.96</f>
        <v>0.3903176499211892</v>
      </c>
      <c r="G32" s="27"/>
    </row>
    <row r="33" ht="13.5" thickTop="1">
      <c r="G33" s="27"/>
    </row>
    <row r="34" ht="12.75">
      <c r="G34" s="27"/>
    </row>
    <row r="35" ht="12.75">
      <c r="G35" s="28"/>
    </row>
    <row r="36" ht="12.75">
      <c r="G36" s="28"/>
    </row>
    <row r="37" ht="12.75">
      <c r="G37" s="28"/>
    </row>
    <row r="38" ht="12.75">
      <c r="G38" s="28"/>
    </row>
    <row r="39" ht="12.75">
      <c r="G39" s="28"/>
    </row>
    <row r="40" ht="12.75">
      <c r="G40" s="28"/>
    </row>
    <row r="41" ht="12.75">
      <c r="G41" s="25"/>
    </row>
    <row r="42" ht="12.75">
      <c r="G42" s="25"/>
    </row>
    <row r="43" ht="12.75">
      <c r="G43" s="25"/>
    </row>
    <row r="44" ht="12.75">
      <c r="G44" s="25"/>
    </row>
    <row r="45" ht="12.75">
      <c r="G45" s="25"/>
    </row>
    <row r="46" ht="12.75">
      <c r="G46" s="25"/>
    </row>
    <row r="47" ht="12.75">
      <c r="G47" s="25"/>
    </row>
    <row r="48" ht="12.75">
      <c r="G48" s="25"/>
    </row>
    <row r="49" ht="12.75">
      <c r="G49" s="25"/>
    </row>
    <row r="50" ht="12.75">
      <c r="G50" s="25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29"/>
    </row>
    <row r="57" ht="12.75">
      <c r="G57" s="29"/>
    </row>
    <row r="58" ht="12.75">
      <c r="G58" s="29"/>
    </row>
    <row r="59" ht="12.75">
      <c r="G59" s="29"/>
    </row>
    <row r="60" ht="12.75">
      <c r="G60" s="29"/>
    </row>
    <row r="61" ht="12.75">
      <c r="G61" s="29"/>
    </row>
    <row r="62" ht="12.75">
      <c r="G62" s="29"/>
    </row>
    <row r="63" ht="12.75">
      <c r="G63" s="29"/>
    </row>
    <row r="64" ht="12.75">
      <c r="G64" s="29"/>
    </row>
    <row r="65" ht="12.75">
      <c r="G65" s="29"/>
    </row>
    <row r="66" ht="12.75">
      <c r="G66" s="29"/>
    </row>
    <row r="67" ht="12.75">
      <c r="G67" s="29"/>
    </row>
    <row r="68" ht="12.75">
      <c r="G68" s="29"/>
    </row>
    <row r="69" ht="12.75">
      <c r="G69" s="29"/>
    </row>
    <row r="70" ht="12.75">
      <c r="G70" s="29"/>
    </row>
    <row r="71" ht="12.75">
      <c r="G71" s="29"/>
    </row>
    <row r="72" ht="12.75">
      <c r="G72" s="29"/>
    </row>
    <row r="73" ht="12.75">
      <c r="G73" s="29"/>
    </row>
    <row r="74" ht="12.75">
      <c r="G74" s="29"/>
    </row>
    <row r="75" ht="12.75">
      <c r="G75" s="29"/>
    </row>
    <row r="76" ht="12.75">
      <c r="G76" s="29"/>
    </row>
    <row r="77" ht="12.75">
      <c r="G77" s="29"/>
    </row>
    <row r="78" ht="12.75">
      <c r="G78" s="29"/>
    </row>
    <row r="79" ht="12.75">
      <c r="G79" s="29"/>
    </row>
    <row r="80" ht="12.75">
      <c r="G80" s="29"/>
    </row>
    <row r="81" ht="13.5" thickBot="1">
      <c r="G81" s="30"/>
    </row>
  </sheetData>
  <sheetProtection/>
  <mergeCells count="1">
    <mergeCell ref="A30:D3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sruhl</cp:lastModifiedBy>
  <cp:lastPrinted>2007-07-17T20:38:48Z</cp:lastPrinted>
  <dcterms:created xsi:type="dcterms:W3CDTF">1999-10-18T19:17:21Z</dcterms:created>
  <dcterms:modified xsi:type="dcterms:W3CDTF">2011-07-12T19:15:57Z</dcterms:modified>
  <cp:category/>
  <cp:version/>
  <cp:contentType/>
  <cp:contentStatus/>
</cp:coreProperties>
</file>