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8405" windowHeight="11505" activeTab="0"/>
  </bookViews>
  <sheets>
    <sheet name="all ck points" sheetId="1" r:id="rId1"/>
  </sheets>
  <definedNames>
    <definedName name="_xlnm.Print_Area" localSheetId="0">'all ck points'!$F$120:$L$125</definedName>
  </definedNames>
  <calcPr fullCalcOnLoad="1"/>
</workbook>
</file>

<file path=xl/sharedStrings.xml><?xml version="1.0" encoding="utf-8"?>
<sst xmlns="http://schemas.openxmlformats.org/spreadsheetml/2006/main" count="144" uniqueCount="39">
  <si>
    <t>BASE 1</t>
  </si>
  <si>
    <t>HS</t>
  </si>
  <si>
    <t>SG</t>
  </si>
  <si>
    <t>TG</t>
  </si>
  <si>
    <t>TREES</t>
  </si>
  <si>
    <t>BASE 2</t>
  </si>
  <si>
    <t>GRVL RD</t>
  </si>
  <si>
    <t>BASE 3</t>
  </si>
  <si>
    <t>HS GRAVL PRK LOT</t>
  </si>
  <si>
    <t>BASE 4</t>
  </si>
  <si>
    <t>HS GRAVEL RD</t>
  </si>
  <si>
    <t>BASE 5</t>
  </si>
  <si>
    <t>HS ASPHALT RD</t>
  </si>
  <si>
    <t>id</t>
  </si>
  <si>
    <t>northing</t>
  </si>
  <si>
    <t>easting</t>
  </si>
  <si>
    <t>elevation</t>
  </si>
  <si>
    <t>type</t>
  </si>
  <si>
    <t>Control</t>
  </si>
  <si>
    <t>BE Lidar</t>
  </si>
  <si>
    <t>diff</t>
  </si>
  <si>
    <t>Count</t>
  </si>
  <si>
    <t>min</t>
  </si>
  <si>
    <t>max</t>
  </si>
  <si>
    <t>average</t>
  </si>
  <si>
    <t>sd</t>
  </si>
  <si>
    <t>RMSE</t>
  </si>
  <si>
    <t>ss</t>
  </si>
  <si>
    <t>hs</t>
  </si>
  <si>
    <t>sg</t>
  </si>
  <si>
    <t>tg</t>
  </si>
  <si>
    <t>trees</t>
  </si>
  <si>
    <t>Hard Surface</t>
  </si>
  <si>
    <t>Short Grass</t>
  </si>
  <si>
    <t>Tall Grass</t>
  </si>
  <si>
    <t xml:space="preserve"> Trees</t>
  </si>
  <si>
    <t>Total</t>
  </si>
  <si>
    <t>m</t>
  </si>
  <si>
    <t>ft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</si>
</sst>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2" fontId="1" fillId="0" borderId="1" xfId="2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Duck Creek LiDAR Check Survey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9"/>
          <c:y val="0.088"/>
          <c:w val="0.9685"/>
          <c:h val="0.82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'all ck points'!$I$133:$M$133</c:f>
              <c:strCache/>
            </c:strRef>
          </c:cat>
          <c:val>
            <c:numRef>
              <c:f>'all ck points'!$I$135:$M$135</c:f>
              <c:numCache/>
            </c:numRef>
          </c:val>
          <c:shape val="box"/>
        </c:ser>
        <c:shape val="box"/>
        <c:axId val="14054732"/>
        <c:axId val="28483165"/>
      </c:bar3DChart>
      <c:catAx>
        <c:axId val="14054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Vegetation Class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8483165"/>
        <c:crosses val="autoZero"/>
        <c:auto val="1"/>
        <c:lblOffset val="100"/>
        <c:noMultiLvlLbl val="0"/>
      </c:catAx>
      <c:valAx>
        <c:axId val="2848316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Error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5473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134</xdr:row>
      <xdr:rowOff>133350</xdr:rowOff>
    </xdr:from>
    <xdr:to>
      <xdr:col>7</xdr:col>
      <xdr:colOff>457200</xdr:colOff>
      <xdr:row>157</xdr:row>
      <xdr:rowOff>66675</xdr:rowOff>
    </xdr:to>
    <xdr:graphicFrame>
      <xdr:nvGraphicFramePr>
        <xdr:cNvPr id="1" name="Chart 1"/>
        <xdr:cNvGraphicFramePr/>
      </xdr:nvGraphicFramePr>
      <xdr:xfrm>
        <a:off x="361950" y="21831300"/>
        <a:ext cx="58864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@MIN(F4:F209)" TargetMode="External" /><Relationship Id="rId2" Type="http://schemas.openxmlformats.org/officeDocument/2006/relationships/hyperlink" Target="mailto:=@MIN(F4:F209)" TargetMode="External" /><Relationship Id="rId3" Type="http://schemas.openxmlformats.org/officeDocument/2006/relationships/hyperlink" Target="mailto:=@MIN(F4:F209)" TargetMode="External" /><Relationship Id="rId4" Type="http://schemas.openxmlformats.org/officeDocument/2006/relationships/hyperlink" Target="mailto:=@MIN(F4:F209)" TargetMode="External" /><Relationship Id="rId5" Type="http://schemas.openxmlformats.org/officeDocument/2006/relationships/hyperlink" Target="mailto:=@MIN(F4:F209)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4" width="13.7109375" style="1" customWidth="1"/>
    <col min="5" max="5" width="13.7109375" style="0" customWidth="1"/>
  </cols>
  <sheetData>
    <row r="1" spans="3:7" ht="12.75">
      <c r="C1" s="1" t="s">
        <v>18</v>
      </c>
      <c r="F1" t="s">
        <v>19</v>
      </c>
      <c r="G1" t="s">
        <v>20</v>
      </c>
    </row>
    <row r="2" spans="1:12" ht="12.75">
      <c r="A2" t="s">
        <v>13</v>
      </c>
      <c r="B2" s="1" t="s">
        <v>14</v>
      </c>
      <c r="C2" s="1" t="s">
        <v>15</v>
      </c>
      <c r="D2" s="1" t="s">
        <v>16</v>
      </c>
      <c r="E2" s="1" t="s">
        <v>17</v>
      </c>
      <c r="I2" t="s">
        <v>28</v>
      </c>
      <c r="J2" t="s">
        <v>29</v>
      </c>
      <c r="K2" t="s">
        <v>30</v>
      </c>
      <c r="L2" t="s">
        <v>31</v>
      </c>
    </row>
    <row r="3" spans="2:7" ht="12.75">
      <c r="B3" s="5" t="s">
        <v>37</v>
      </c>
      <c r="C3" s="5" t="s">
        <v>37</v>
      </c>
      <c r="D3" s="5" t="s">
        <v>38</v>
      </c>
      <c r="E3" s="6"/>
      <c r="F3" s="5" t="s">
        <v>38</v>
      </c>
      <c r="G3" s="5" t="s">
        <v>38</v>
      </c>
    </row>
    <row r="4" spans="1:9" ht="12.75">
      <c r="A4" t="s">
        <v>0</v>
      </c>
      <c r="B4" s="1">
        <v>4118399.983</v>
      </c>
      <c r="C4" s="1">
        <v>770971.801</v>
      </c>
      <c r="D4" s="1">
        <v>369.584</v>
      </c>
      <c r="F4">
        <v>369.528</v>
      </c>
      <c r="G4" s="1">
        <f>+F4-D4</f>
        <v>-0.055999999999983174</v>
      </c>
      <c r="I4">
        <v>-0.055999999999983174</v>
      </c>
    </row>
    <row r="5" spans="1:9" ht="12.75">
      <c r="A5">
        <v>101</v>
      </c>
      <c r="B5" s="1">
        <v>4118407.403</v>
      </c>
      <c r="C5" s="1">
        <v>770975.002</v>
      </c>
      <c r="D5" s="1">
        <v>371.743</v>
      </c>
      <c r="E5" t="s">
        <v>1</v>
      </c>
      <c r="F5">
        <v>371.868</v>
      </c>
      <c r="G5" s="1">
        <f aca="true" t="shared" si="0" ref="G5:G68">+F5-D5</f>
        <v>0.125</v>
      </c>
      <c r="I5">
        <v>0.125</v>
      </c>
    </row>
    <row r="6" spans="1:9" ht="12.75">
      <c r="A6">
        <v>102</v>
      </c>
      <c r="B6" s="1">
        <v>4118412.24</v>
      </c>
      <c r="C6" s="1">
        <v>770971.85</v>
      </c>
      <c r="D6" s="1">
        <v>372.211</v>
      </c>
      <c r="E6" t="s">
        <v>1</v>
      </c>
      <c r="F6">
        <v>372.245</v>
      </c>
      <c r="G6" s="1">
        <f t="shared" si="0"/>
        <v>0.033999999999991815</v>
      </c>
      <c r="I6">
        <v>0.033999999999991815</v>
      </c>
    </row>
    <row r="7" spans="1:9" ht="12.75">
      <c r="A7">
        <v>103</v>
      </c>
      <c r="B7" s="1">
        <v>4118419.073</v>
      </c>
      <c r="C7" s="1">
        <v>770972.953</v>
      </c>
      <c r="D7" s="1">
        <v>373.532</v>
      </c>
      <c r="E7" t="s">
        <v>1</v>
      </c>
      <c r="F7">
        <v>373.456</v>
      </c>
      <c r="G7" s="1">
        <f t="shared" si="0"/>
        <v>-0.07599999999996498</v>
      </c>
      <c r="I7">
        <v>-0.07599999999996498</v>
      </c>
    </row>
    <row r="8" spans="1:9" ht="12.75">
      <c r="A8">
        <v>104</v>
      </c>
      <c r="B8" s="1">
        <v>4118426.14</v>
      </c>
      <c r="C8" s="1">
        <v>770968.395</v>
      </c>
      <c r="D8" s="1">
        <v>374.436</v>
      </c>
      <c r="E8" t="s">
        <v>1</v>
      </c>
      <c r="F8">
        <v>374.369</v>
      </c>
      <c r="G8" s="1">
        <f t="shared" si="0"/>
        <v>-0.06699999999995043</v>
      </c>
      <c r="I8">
        <v>-0.06699999999995043</v>
      </c>
    </row>
    <row r="9" spans="1:9" ht="12.75">
      <c r="A9">
        <v>105</v>
      </c>
      <c r="B9" s="1">
        <v>4118431.528</v>
      </c>
      <c r="C9" s="1">
        <v>770961.216</v>
      </c>
      <c r="D9" s="1">
        <v>375.151</v>
      </c>
      <c r="E9" t="s">
        <v>1</v>
      </c>
      <c r="F9">
        <v>375.198</v>
      </c>
      <c r="G9" s="1">
        <f t="shared" si="0"/>
        <v>0.04699999999996862</v>
      </c>
      <c r="I9">
        <v>0.04699999999996862</v>
      </c>
    </row>
    <row r="10" spans="1:10" ht="12.75">
      <c r="A10">
        <v>106</v>
      </c>
      <c r="B10" s="1">
        <v>4118400.142</v>
      </c>
      <c r="C10" s="1">
        <v>770968.011</v>
      </c>
      <c r="D10" s="1">
        <v>369.885</v>
      </c>
      <c r="E10" t="s">
        <v>2</v>
      </c>
      <c r="F10">
        <v>369.807</v>
      </c>
      <c r="G10" s="1">
        <f t="shared" si="0"/>
        <v>-0.07799999999997453</v>
      </c>
      <c r="J10">
        <v>-0.07799999999997453</v>
      </c>
    </row>
    <row r="11" spans="1:10" ht="12.75">
      <c r="A11">
        <v>107</v>
      </c>
      <c r="B11" s="1">
        <v>4118396.393</v>
      </c>
      <c r="C11" s="1">
        <v>770965.13</v>
      </c>
      <c r="D11" s="1">
        <v>369.604</v>
      </c>
      <c r="E11" t="s">
        <v>2</v>
      </c>
      <c r="F11">
        <v>369.567</v>
      </c>
      <c r="G11" s="1">
        <f t="shared" si="0"/>
        <v>-0.03699999999997772</v>
      </c>
      <c r="J11">
        <v>-0.03699999999997772</v>
      </c>
    </row>
    <row r="12" spans="1:10" ht="12.75">
      <c r="A12">
        <v>108</v>
      </c>
      <c r="B12" s="1">
        <v>4118392.247</v>
      </c>
      <c r="C12" s="1">
        <v>770961.005</v>
      </c>
      <c r="D12" s="1">
        <v>369.469</v>
      </c>
      <c r="E12" t="s">
        <v>2</v>
      </c>
      <c r="F12">
        <v>369.357</v>
      </c>
      <c r="G12" s="1">
        <f t="shared" si="0"/>
        <v>-0.11199999999996635</v>
      </c>
      <c r="J12">
        <v>-0.11199999999996635</v>
      </c>
    </row>
    <row r="13" spans="1:10" ht="12.75">
      <c r="A13">
        <v>109</v>
      </c>
      <c r="B13" s="1">
        <v>4118387.887</v>
      </c>
      <c r="C13" s="1">
        <v>770956.205</v>
      </c>
      <c r="D13" s="1">
        <v>369.395</v>
      </c>
      <c r="E13" t="s">
        <v>2</v>
      </c>
      <c r="F13">
        <v>369.285</v>
      </c>
      <c r="G13" s="1">
        <f t="shared" si="0"/>
        <v>-0.1099999999999568</v>
      </c>
      <c r="J13">
        <v>-0.1099999999999568</v>
      </c>
    </row>
    <row r="14" spans="1:10" ht="12.75">
      <c r="A14">
        <v>110</v>
      </c>
      <c r="B14" s="1">
        <v>4118382.136</v>
      </c>
      <c r="C14" s="1">
        <v>770950.678</v>
      </c>
      <c r="D14" s="1">
        <v>369.224</v>
      </c>
      <c r="E14" t="s">
        <v>2</v>
      </c>
      <c r="F14">
        <v>369.212</v>
      </c>
      <c r="G14" s="1">
        <f t="shared" si="0"/>
        <v>-0.012000000000000455</v>
      </c>
      <c r="J14">
        <v>-0.012000000000000455</v>
      </c>
    </row>
    <row r="15" spans="1:10" ht="12.75">
      <c r="A15">
        <v>111</v>
      </c>
      <c r="B15" s="1">
        <v>4118406.656</v>
      </c>
      <c r="C15" s="1">
        <v>770995.646</v>
      </c>
      <c r="D15" s="1">
        <v>368.449</v>
      </c>
      <c r="E15" t="s">
        <v>2</v>
      </c>
      <c r="F15">
        <v>368.651</v>
      </c>
      <c r="G15" s="1">
        <f t="shared" si="0"/>
        <v>0.20199999999999818</v>
      </c>
      <c r="J15">
        <v>0.20199999999999818</v>
      </c>
    </row>
    <row r="16" spans="1:10" ht="12.75">
      <c r="A16">
        <v>112</v>
      </c>
      <c r="B16" s="1">
        <v>4118411.275</v>
      </c>
      <c r="C16" s="1">
        <v>770991.778</v>
      </c>
      <c r="D16" s="1">
        <v>368.584</v>
      </c>
      <c r="E16" t="s">
        <v>2</v>
      </c>
      <c r="F16">
        <v>368.525</v>
      </c>
      <c r="G16" s="1">
        <f t="shared" si="0"/>
        <v>-0.05900000000002592</v>
      </c>
      <c r="J16">
        <v>-0.05900000000002592</v>
      </c>
    </row>
    <row r="17" spans="1:11" ht="12.75">
      <c r="A17">
        <v>113</v>
      </c>
      <c r="B17" s="1">
        <v>4118415.344</v>
      </c>
      <c r="C17" s="1">
        <v>770988.929</v>
      </c>
      <c r="D17" s="1">
        <v>368.701</v>
      </c>
      <c r="E17" t="s">
        <v>3</v>
      </c>
      <c r="F17">
        <v>368.694</v>
      </c>
      <c r="G17" s="1">
        <f t="shared" si="0"/>
        <v>-0.007000000000005002</v>
      </c>
      <c r="K17">
        <v>-0.007000000000005002</v>
      </c>
    </row>
    <row r="18" spans="1:11" ht="12.75">
      <c r="A18">
        <v>114</v>
      </c>
      <c r="B18" s="1">
        <v>4118418.626</v>
      </c>
      <c r="C18" s="1">
        <v>770986.72</v>
      </c>
      <c r="D18" s="1">
        <v>368.824</v>
      </c>
      <c r="E18" t="s">
        <v>3</v>
      </c>
      <c r="F18">
        <v>368.78</v>
      </c>
      <c r="G18" s="1">
        <f t="shared" si="0"/>
        <v>-0.04400000000003956</v>
      </c>
      <c r="K18">
        <v>-0.04400000000003956</v>
      </c>
    </row>
    <row r="19" spans="1:11" ht="12.75">
      <c r="A19">
        <v>115</v>
      </c>
      <c r="B19" s="1">
        <v>4118420.542</v>
      </c>
      <c r="C19" s="1">
        <v>770984.488</v>
      </c>
      <c r="D19" s="1">
        <v>369.032</v>
      </c>
      <c r="E19" t="s">
        <v>3</v>
      </c>
      <c r="F19">
        <v>369.059</v>
      </c>
      <c r="G19" s="1">
        <f t="shared" si="0"/>
        <v>0.027000000000043656</v>
      </c>
      <c r="K19">
        <v>0.027000000000043656</v>
      </c>
    </row>
    <row r="20" spans="1:11" ht="12.75">
      <c r="A20">
        <v>116</v>
      </c>
      <c r="B20" s="1">
        <v>4118407.058</v>
      </c>
      <c r="C20" s="1">
        <v>770994.847</v>
      </c>
      <c r="D20" s="1">
        <v>368.174</v>
      </c>
      <c r="E20" t="s">
        <v>3</v>
      </c>
      <c r="F20">
        <v>368.561</v>
      </c>
      <c r="G20" s="1">
        <f t="shared" si="0"/>
        <v>0.38700000000000045</v>
      </c>
      <c r="K20">
        <v>0.38700000000000045</v>
      </c>
    </row>
    <row r="21" spans="1:11" ht="12.75">
      <c r="A21">
        <v>117</v>
      </c>
      <c r="B21" s="1">
        <v>4118395.473</v>
      </c>
      <c r="C21" s="1">
        <v>771003.684</v>
      </c>
      <c r="D21" s="1">
        <v>368.174</v>
      </c>
      <c r="E21" t="s">
        <v>3</v>
      </c>
      <c r="F21">
        <v>368.27</v>
      </c>
      <c r="G21" s="1">
        <f t="shared" si="0"/>
        <v>0.09600000000000364</v>
      </c>
      <c r="K21">
        <v>0.09600000000000364</v>
      </c>
    </row>
    <row r="22" spans="1:12" ht="12.75">
      <c r="A22">
        <v>118</v>
      </c>
      <c r="B22" s="1">
        <v>4118337.968</v>
      </c>
      <c r="C22" s="1">
        <v>771039.986</v>
      </c>
      <c r="D22" s="1">
        <v>367.051</v>
      </c>
      <c r="E22" t="s">
        <v>4</v>
      </c>
      <c r="F22">
        <v>367.388</v>
      </c>
      <c r="G22" s="1">
        <f t="shared" si="0"/>
        <v>0.3369999999999891</v>
      </c>
      <c r="L22">
        <v>0.3369999999999891</v>
      </c>
    </row>
    <row r="23" spans="1:12" ht="12.75">
      <c r="A23">
        <v>119</v>
      </c>
      <c r="B23" s="1">
        <v>4118328.496</v>
      </c>
      <c r="C23" s="1">
        <v>771047.022</v>
      </c>
      <c r="D23" s="1">
        <v>366.864</v>
      </c>
      <c r="E23" t="s">
        <v>4</v>
      </c>
      <c r="F23">
        <v>366.99</v>
      </c>
      <c r="G23" s="1">
        <f t="shared" si="0"/>
        <v>0.1260000000000332</v>
      </c>
      <c r="L23">
        <v>0.1260000000000332</v>
      </c>
    </row>
    <row r="24" spans="1:12" ht="12.75">
      <c r="A24">
        <v>120</v>
      </c>
      <c r="B24" s="1">
        <v>4118310.67</v>
      </c>
      <c r="C24" s="1">
        <v>771062.569</v>
      </c>
      <c r="D24" s="1">
        <v>366.705</v>
      </c>
      <c r="E24" t="s">
        <v>4</v>
      </c>
      <c r="F24">
        <v>366.562</v>
      </c>
      <c r="G24" s="1">
        <f t="shared" si="0"/>
        <v>-0.14299999999997226</v>
      </c>
      <c r="L24">
        <v>-0.14299999999997226</v>
      </c>
    </row>
    <row r="25" spans="1:12" ht="12.75">
      <c r="A25">
        <v>121</v>
      </c>
      <c r="B25" s="1">
        <v>4118306.309</v>
      </c>
      <c r="C25" s="1">
        <v>771065.669</v>
      </c>
      <c r="D25" s="1">
        <v>366.79</v>
      </c>
      <c r="E25" t="s">
        <v>4</v>
      </c>
      <c r="F25">
        <v>366.494</v>
      </c>
      <c r="G25" s="1">
        <f t="shared" si="0"/>
        <v>-0.29599999999999227</v>
      </c>
      <c r="L25">
        <v>-0.29599999999999227</v>
      </c>
    </row>
    <row r="26" spans="1:12" ht="12.75">
      <c r="A26">
        <v>122</v>
      </c>
      <c r="B26" s="1">
        <v>4118306.322</v>
      </c>
      <c r="C26" s="1">
        <v>771065.693</v>
      </c>
      <c r="D26" s="1">
        <v>366.642</v>
      </c>
      <c r="E26" t="s">
        <v>4</v>
      </c>
      <c r="F26">
        <v>366.494</v>
      </c>
      <c r="G26" s="1">
        <f t="shared" si="0"/>
        <v>-0.1479999999999677</v>
      </c>
      <c r="L26">
        <v>-0.1479999999999677</v>
      </c>
    </row>
    <row r="27" spans="1:9" ht="12.75">
      <c r="A27" t="s">
        <v>5</v>
      </c>
      <c r="B27" s="1">
        <v>4108040.425</v>
      </c>
      <c r="C27" s="1">
        <v>769720.651</v>
      </c>
      <c r="D27" s="1">
        <v>351.893</v>
      </c>
      <c r="F27">
        <v>351.764</v>
      </c>
      <c r="G27" s="1">
        <f t="shared" si="0"/>
        <v>-0.12899999999996226</v>
      </c>
      <c r="I27">
        <v>-0.12899999999996226</v>
      </c>
    </row>
    <row r="28" spans="1:9" ht="12.75">
      <c r="A28">
        <v>123</v>
      </c>
      <c r="B28" s="1">
        <v>4108042.692</v>
      </c>
      <c r="C28" s="1">
        <v>769720.105</v>
      </c>
      <c r="D28" s="1">
        <v>352.148</v>
      </c>
      <c r="E28" t="s">
        <v>6</v>
      </c>
      <c r="F28">
        <v>351.938</v>
      </c>
      <c r="G28" s="1">
        <f t="shared" si="0"/>
        <v>-0.21000000000003638</v>
      </c>
      <c r="I28">
        <v>-0.21000000000003638</v>
      </c>
    </row>
    <row r="29" spans="1:9" ht="12.75">
      <c r="A29">
        <v>124</v>
      </c>
      <c r="B29" s="1">
        <v>4108042.93</v>
      </c>
      <c r="C29" s="1">
        <v>769724.575</v>
      </c>
      <c r="D29" s="1">
        <v>351.977</v>
      </c>
      <c r="E29" t="s">
        <v>6</v>
      </c>
      <c r="F29">
        <v>351.75</v>
      </c>
      <c r="G29" s="1">
        <f t="shared" si="0"/>
        <v>-0.22699999999997544</v>
      </c>
      <c r="I29">
        <v>-0.22699999999997544</v>
      </c>
    </row>
    <row r="30" spans="1:9" ht="12.75">
      <c r="A30">
        <v>125</v>
      </c>
      <c r="B30" s="1">
        <v>4108042.819</v>
      </c>
      <c r="C30" s="1">
        <v>769732.048</v>
      </c>
      <c r="D30" s="1">
        <v>351.711</v>
      </c>
      <c r="E30" t="s">
        <v>6</v>
      </c>
      <c r="F30">
        <v>351.492</v>
      </c>
      <c r="G30" s="1">
        <f t="shared" si="0"/>
        <v>-0.2189999999999941</v>
      </c>
      <c r="I30">
        <v>-0.2189999999999941</v>
      </c>
    </row>
    <row r="31" spans="1:9" ht="12.75">
      <c r="A31">
        <v>126</v>
      </c>
      <c r="B31" s="1">
        <v>4108043.387</v>
      </c>
      <c r="C31" s="1">
        <v>769739.248</v>
      </c>
      <c r="D31" s="1">
        <v>351.534</v>
      </c>
      <c r="E31" t="s">
        <v>6</v>
      </c>
      <c r="F31">
        <v>351.285</v>
      </c>
      <c r="G31" s="1">
        <f t="shared" si="0"/>
        <v>-0.2489999999999668</v>
      </c>
      <c r="I31">
        <v>-0.2489999999999668</v>
      </c>
    </row>
    <row r="32" spans="1:9" ht="12.75">
      <c r="A32">
        <v>127</v>
      </c>
      <c r="B32" s="1">
        <v>4108043.659</v>
      </c>
      <c r="C32" s="1">
        <v>769748.696</v>
      </c>
      <c r="D32" s="1">
        <v>351.32</v>
      </c>
      <c r="E32" t="s">
        <v>6</v>
      </c>
      <c r="F32">
        <v>351.167</v>
      </c>
      <c r="G32" s="1">
        <f t="shared" si="0"/>
        <v>-0.15300000000002</v>
      </c>
      <c r="I32">
        <v>-0.15300000000002</v>
      </c>
    </row>
    <row r="33" spans="1:10" ht="12.75">
      <c r="A33">
        <v>128</v>
      </c>
      <c r="B33" s="1">
        <v>4108048.588</v>
      </c>
      <c r="C33" s="1">
        <v>769745.694</v>
      </c>
      <c r="D33" s="1">
        <v>351.779</v>
      </c>
      <c r="E33" t="s">
        <v>2</v>
      </c>
      <c r="F33">
        <v>351.503</v>
      </c>
      <c r="G33" s="1">
        <f t="shared" si="0"/>
        <v>-0.27600000000001046</v>
      </c>
      <c r="J33">
        <v>-0.27600000000001046</v>
      </c>
    </row>
    <row r="34" spans="1:10" ht="12.75">
      <c r="A34">
        <v>129</v>
      </c>
      <c r="B34" s="1">
        <v>4108048.254</v>
      </c>
      <c r="C34" s="1">
        <v>769739.786</v>
      </c>
      <c r="D34" s="1">
        <v>351.863</v>
      </c>
      <c r="E34" t="s">
        <v>2</v>
      </c>
      <c r="F34">
        <v>351.754</v>
      </c>
      <c r="G34" s="1">
        <f t="shared" si="0"/>
        <v>-0.10899999999998045</v>
      </c>
      <c r="J34">
        <v>-0.10899999999998045</v>
      </c>
    </row>
    <row r="35" spans="1:10" ht="12.75">
      <c r="A35">
        <v>130</v>
      </c>
      <c r="B35" s="1">
        <v>4108052.776</v>
      </c>
      <c r="C35" s="1">
        <v>769742.86</v>
      </c>
      <c r="D35" s="1">
        <v>352.068</v>
      </c>
      <c r="E35" t="s">
        <v>2</v>
      </c>
      <c r="F35">
        <v>351.688</v>
      </c>
      <c r="G35" s="1">
        <f t="shared" si="0"/>
        <v>-0.37999999999999545</v>
      </c>
      <c r="J35">
        <v>-0.37999999999999545</v>
      </c>
    </row>
    <row r="36" spans="1:10" ht="12.75">
      <c r="A36">
        <v>131</v>
      </c>
      <c r="B36" s="1">
        <v>4108057.654</v>
      </c>
      <c r="C36" s="1">
        <v>769751.403</v>
      </c>
      <c r="D36" s="1">
        <v>351.606</v>
      </c>
      <c r="E36" t="s">
        <v>2</v>
      </c>
      <c r="F36">
        <v>351.376</v>
      </c>
      <c r="G36" s="1">
        <f t="shared" si="0"/>
        <v>-0.2300000000000182</v>
      </c>
      <c r="J36">
        <v>-0.2300000000000182</v>
      </c>
    </row>
    <row r="37" spans="1:10" ht="12.75">
      <c r="A37">
        <v>132</v>
      </c>
      <c r="B37" s="1">
        <v>4108055.086</v>
      </c>
      <c r="C37" s="1">
        <v>769734.666</v>
      </c>
      <c r="D37" s="1">
        <v>352.415</v>
      </c>
      <c r="E37" t="s">
        <v>2</v>
      </c>
      <c r="F37">
        <v>352.04</v>
      </c>
      <c r="G37" s="1">
        <f t="shared" si="0"/>
        <v>-0.375</v>
      </c>
      <c r="J37">
        <v>-0.375</v>
      </c>
    </row>
    <row r="38" spans="1:10" ht="12.75">
      <c r="A38">
        <v>133</v>
      </c>
      <c r="B38" s="1">
        <v>4108034.97</v>
      </c>
      <c r="C38" s="1">
        <v>769766.664</v>
      </c>
      <c r="D38" s="1">
        <v>352.387</v>
      </c>
      <c r="E38" t="s">
        <v>2</v>
      </c>
      <c r="F38">
        <v>352.203</v>
      </c>
      <c r="G38" s="1">
        <f t="shared" si="0"/>
        <v>-0.18400000000002592</v>
      </c>
      <c r="J38">
        <v>-0.18400000000002592</v>
      </c>
    </row>
    <row r="39" spans="1:10" ht="12.75">
      <c r="A39">
        <v>134</v>
      </c>
      <c r="B39" s="1">
        <v>4108035.438</v>
      </c>
      <c r="C39" s="1">
        <v>769772.821</v>
      </c>
      <c r="D39" s="1">
        <v>352.371</v>
      </c>
      <c r="E39" t="s">
        <v>2</v>
      </c>
      <c r="F39">
        <v>352.177</v>
      </c>
      <c r="G39" s="1">
        <f t="shared" si="0"/>
        <v>-0.19399999999995998</v>
      </c>
      <c r="J39">
        <v>-0.19399999999995998</v>
      </c>
    </row>
    <row r="40" spans="1:10" ht="12.75">
      <c r="A40">
        <v>135</v>
      </c>
      <c r="B40" s="1">
        <v>4108040.109</v>
      </c>
      <c r="C40" s="1">
        <v>769785.764</v>
      </c>
      <c r="D40" s="1">
        <v>350.834</v>
      </c>
      <c r="E40" t="s">
        <v>2</v>
      </c>
      <c r="F40">
        <v>350.619</v>
      </c>
      <c r="G40" s="1">
        <f t="shared" si="0"/>
        <v>-0.214999999999975</v>
      </c>
      <c r="J40">
        <v>-0.214999999999975</v>
      </c>
    </row>
    <row r="41" spans="1:10" ht="12.75">
      <c r="A41">
        <v>136</v>
      </c>
      <c r="B41" s="1">
        <v>4108037.813</v>
      </c>
      <c r="C41" s="1">
        <v>769810.154</v>
      </c>
      <c r="D41" s="1">
        <v>351.938</v>
      </c>
      <c r="E41" t="s">
        <v>2</v>
      </c>
      <c r="F41">
        <v>351.492</v>
      </c>
      <c r="G41" s="1">
        <f t="shared" si="0"/>
        <v>-0.44599999999996953</v>
      </c>
      <c r="J41">
        <v>-0.44599999999996953</v>
      </c>
    </row>
    <row r="42" spans="1:10" ht="12.75">
      <c r="A42">
        <v>137</v>
      </c>
      <c r="B42" s="1">
        <v>4108037.55</v>
      </c>
      <c r="C42" s="1">
        <v>769817.584</v>
      </c>
      <c r="D42" s="1">
        <v>352.072</v>
      </c>
      <c r="E42" t="s">
        <v>2</v>
      </c>
      <c r="F42">
        <v>351.685</v>
      </c>
      <c r="G42" s="1">
        <f t="shared" si="0"/>
        <v>-0.38700000000000045</v>
      </c>
      <c r="J42">
        <v>-0.38700000000000045</v>
      </c>
    </row>
    <row r="43" spans="1:10" ht="12.75">
      <c r="A43">
        <v>138</v>
      </c>
      <c r="B43" s="1">
        <v>4108049.32</v>
      </c>
      <c r="C43" s="1">
        <v>769796.079</v>
      </c>
      <c r="D43" s="1">
        <v>350.134</v>
      </c>
      <c r="E43" t="s">
        <v>2</v>
      </c>
      <c r="F43">
        <v>350.335</v>
      </c>
      <c r="G43" s="1">
        <f t="shared" si="0"/>
        <v>0.20099999999996498</v>
      </c>
      <c r="J43">
        <v>0.20099999999996498</v>
      </c>
    </row>
    <row r="44" spans="1:10" ht="12.75">
      <c r="A44">
        <v>139</v>
      </c>
      <c r="B44" s="1">
        <v>4108048.386</v>
      </c>
      <c r="C44" s="1">
        <v>769782.887</v>
      </c>
      <c r="D44" s="1">
        <v>350.842</v>
      </c>
      <c r="E44" t="s">
        <v>2</v>
      </c>
      <c r="F44">
        <v>350.291</v>
      </c>
      <c r="G44" s="1">
        <f t="shared" si="0"/>
        <v>-0.5509999999999877</v>
      </c>
      <c r="J44">
        <v>-0.5509999999999877</v>
      </c>
    </row>
    <row r="45" spans="1:10" ht="12.75">
      <c r="A45">
        <v>140</v>
      </c>
      <c r="B45" s="1">
        <v>4108048.581</v>
      </c>
      <c r="C45" s="1">
        <v>769774.466</v>
      </c>
      <c r="D45" s="1">
        <v>350.465</v>
      </c>
      <c r="E45" t="s">
        <v>2</v>
      </c>
      <c r="F45">
        <v>350.885</v>
      </c>
      <c r="G45" s="1">
        <f t="shared" si="0"/>
        <v>0.4200000000000159</v>
      </c>
      <c r="J45">
        <v>0.4200000000000159</v>
      </c>
    </row>
    <row r="46" spans="1:10" ht="12.75">
      <c r="A46">
        <v>141</v>
      </c>
      <c r="B46" s="1">
        <v>4108048.184</v>
      </c>
      <c r="C46" s="1">
        <v>769760.095</v>
      </c>
      <c r="D46" s="1">
        <v>351.08</v>
      </c>
      <c r="E46" t="s">
        <v>2</v>
      </c>
      <c r="F46">
        <v>350.885</v>
      </c>
      <c r="G46" s="1">
        <f t="shared" si="0"/>
        <v>-0.19499999999999318</v>
      </c>
      <c r="J46">
        <v>-0.19499999999999318</v>
      </c>
    </row>
    <row r="47" spans="1:10" ht="12.75">
      <c r="A47">
        <v>142</v>
      </c>
      <c r="B47" s="1">
        <v>4108050.16</v>
      </c>
      <c r="C47" s="1">
        <v>769697.466</v>
      </c>
      <c r="D47" s="1">
        <v>352.693</v>
      </c>
      <c r="E47" t="s">
        <v>2</v>
      </c>
      <c r="F47">
        <v>352.571</v>
      </c>
      <c r="G47" s="1">
        <f t="shared" si="0"/>
        <v>-0.12199999999995725</v>
      </c>
      <c r="J47">
        <v>-0.12199999999995725</v>
      </c>
    </row>
    <row r="48" spans="1:9" ht="12.75">
      <c r="A48" t="s">
        <v>7</v>
      </c>
      <c r="B48" s="1">
        <v>4106550.719</v>
      </c>
      <c r="C48" s="1">
        <v>755656.927</v>
      </c>
      <c r="D48" s="1">
        <v>365.948</v>
      </c>
      <c r="F48">
        <v>365.875</v>
      </c>
      <c r="G48" s="1">
        <f t="shared" si="0"/>
        <v>-0.07299999999997908</v>
      </c>
      <c r="I48">
        <v>-0.07299999999997908</v>
      </c>
    </row>
    <row r="49" spans="1:9" ht="12.75">
      <c r="A49">
        <v>143</v>
      </c>
      <c r="B49" s="1">
        <v>4106549.212</v>
      </c>
      <c r="C49" s="1">
        <v>755652.058</v>
      </c>
      <c r="D49" s="1">
        <v>365.158</v>
      </c>
      <c r="E49" t="s">
        <v>8</v>
      </c>
      <c r="F49">
        <v>364.955</v>
      </c>
      <c r="G49" s="1">
        <f t="shared" si="0"/>
        <v>-0.20300000000003138</v>
      </c>
      <c r="I49">
        <v>-0.20300000000003138</v>
      </c>
    </row>
    <row r="50" spans="1:9" ht="12.75">
      <c r="A50">
        <v>144</v>
      </c>
      <c r="B50" s="1">
        <v>4106555.397</v>
      </c>
      <c r="C50" s="1">
        <v>755651.977</v>
      </c>
      <c r="D50" s="1">
        <v>364.466</v>
      </c>
      <c r="E50" t="s">
        <v>8</v>
      </c>
      <c r="F50">
        <v>364.21</v>
      </c>
      <c r="G50" s="1">
        <f t="shared" si="0"/>
        <v>-0.25600000000002865</v>
      </c>
      <c r="I50">
        <v>-0.25600000000002865</v>
      </c>
    </row>
    <row r="51" spans="1:9" ht="12.75">
      <c r="A51">
        <v>145</v>
      </c>
      <c r="B51" s="1">
        <v>4106557.634</v>
      </c>
      <c r="C51" s="1">
        <v>755647.237</v>
      </c>
      <c r="D51" s="1">
        <v>363.482</v>
      </c>
      <c r="E51" t="s">
        <v>8</v>
      </c>
      <c r="F51">
        <v>363.175</v>
      </c>
      <c r="G51" s="1">
        <f t="shared" si="0"/>
        <v>-0.30700000000001637</v>
      </c>
      <c r="I51">
        <v>-0.30700000000001637</v>
      </c>
    </row>
    <row r="52" spans="1:9" ht="12.75">
      <c r="A52">
        <v>146</v>
      </c>
      <c r="B52" s="1">
        <v>4106553.874</v>
      </c>
      <c r="C52" s="1">
        <v>755642.574</v>
      </c>
      <c r="D52" s="1">
        <v>362.92</v>
      </c>
      <c r="E52" t="s">
        <v>8</v>
      </c>
      <c r="F52">
        <v>362.704</v>
      </c>
      <c r="G52" s="1">
        <f t="shared" si="0"/>
        <v>-0.21600000000000819</v>
      </c>
      <c r="I52">
        <v>-0.21600000000000819</v>
      </c>
    </row>
    <row r="53" spans="1:9" ht="12.75">
      <c r="A53">
        <v>147</v>
      </c>
      <c r="B53" s="1">
        <v>4106553.074</v>
      </c>
      <c r="C53" s="1">
        <v>755634.786</v>
      </c>
      <c r="D53" s="1">
        <v>361.86</v>
      </c>
      <c r="E53" t="s">
        <v>8</v>
      </c>
      <c r="F53">
        <v>361.546</v>
      </c>
      <c r="G53" s="1">
        <f t="shared" si="0"/>
        <v>-0.3140000000000214</v>
      </c>
      <c r="I53">
        <v>-0.3140000000000214</v>
      </c>
    </row>
    <row r="54" spans="1:9" ht="12.75">
      <c r="A54">
        <v>148</v>
      </c>
      <c r="B54" s="1">
        <v>4106557.343</v>
      </c>
      <c r="C54" s="1">
        <v>755631.594</v>
      </c>
      <c r="D54" s="1">
        <v>361.37</v>
      </c>
      <c r="E54" t="s">
        <v>8</v>
      </c>
      <c r="F54">
        <v>361.104</v>
      </c>
      <c r="G54" s="1">
        <f t="shared" si="0"/>
        <v>-0.26600000000001955</v>
      </c>
      <c r="I54">
        <v>-0.26600000000001955</v>
      </c>
    </row>
    <row r="55" spans="1:10" ht="12.75">
      <c r="A55">
        <v>149</v>
      </c>
      <c r="B55" s="1">
        <v>4106547.211</v>
      </c>
      <c r="C55" s="1">
        <v>755653.97</v>
      </c>
      <c r="D55" s="1">
        <v>365.692</v>
      </c>
      <c r="E55" t="s">
        <v>2</v>
      </c>
      <c r="F55">
        <v>365.948</v>
      </c>
      <c r="G55" s="1">
        <f t="shared" si="0"/>
        <v>0.2559999999999718</v>
      </c>
      <c r="J55">
        <v>0.2559999999999718</v>
      </c>
    </row>
    <row r="56" spans="1:10" ht="12.75">
      <c r="A56">
        <v>150</v>
      </c>
      <c r="B56" s="1">
        <v>4106549.469</v>
      </c>
      <c r="C56" s="1">
        <v>755659.319</v>
      </c>
      <c r="D56" s="1">
        <v>366.719</v>
      </c>
      <c r="E56" t="s">
        <v>2</v>
      </c>
      <c r="F56">
        <v>366.744</v>
      </c>
      <c r="G56" s="1">
        <f t="shared" si="0"/>
        <v>0.025000000000034106</v>
      </c>
      <c r="J56">
        <v>0.025000000000034106</v>
      </c>
    </row>
    <row r="57" spans="1:10" ht="12.75">
      <c r="A57">
        <v>151</v>
      </c>
      <c r="B57" s="1">
        <v>4106554.367</v>
      </c>
      <c r="C57" s="1">
        <v>755657.909</v>
      </c>
      <c r="D57" s="1">
        <v>365.468</v>
      </c>
      <c r="E57" t="s">
        <v>2</v>
      </c>
      <c r="F57">
        <v>365.2</v>
      </c>
      <c r="G57" s="1">
        <f t="shared" si="0"/>
        <v>-0.2680000000000291</v>
      </c>
      <c r="J57">
        <v>-0.2680000000000291</v>
      </c>
    </row>
    <row r="58" spans="1:10" ht="12.75">
      <c r="A58">
        <v>152</v>
      </c>
      <c r="B58" s="1">
        <v>4106545.334</v>
      </c>
      <c r="C58" s="1">
        <v>755639.018</v>
      </c>
      <c r="D58" s="1">
        <v>362.517</v>
      </c>
      <c r="E58" t="s">
        <v>2</v>
      </c>
      <c r="F58">
        <v>362.435</v>
      </c>
      <c r="G58" s="1">
        <f t="shared" si="0"/>
        <v>-0.08199999999999363</v>
      </c>
      <c r="J58">
        <v>-0.08199999999999363</v>
      </c>
    </row>
    <row r="59" spans="1:10" ht="12.75">
      <c r="A59">
        <v>153</v>
      </c>
      <c r="B59" s="1">
        <v>4106546.6</v>
      </c>
      <c r="C59" s="1">
        <v>755631.501</v>
      </c>
      <c r="D59" s="1">
        <v>361.284</v>
      </c>
      <c r="E59" t="s">
        <v>2</v>
      </c>
      <c r="F59">
        <v>361.08</v>
      </c>
      <c r="G59" s="1">
        <f t="shared" si="0"/>
        <v>-0.20400000000000773</v>
      </c>
      <c r="J59">
        <v>-0.20400000000000773</v>
      </c>
    </row>
    <row r="60" spans="1:10" ht="12.75">
      <c r="A60">
        <v>154</v>
      </c>
      <c r="B60" s="1">
        <v>4106560.329</v>
      </c>
      <c r="C60" s="1">
        <v>755627.894</v>
      </c>
      <c r="D60" s="1">
        <v>359.931</v>
      </c>
      <c r="E60" t="s">
        <v>2</v>
      </c>
      <c r="F60">
        <v>359.795</v>
      </c>
      <c r="G60" s="1">
        <f t="shared" si="0"/>
        <v>-0.13599999999996726</v>
      </c>
      <c r="J60">
        <v>-0.13599999999996726</v>
      </c>
    </row>
    <row r="61" spans="1:11" ht="12.75">
      <c r="A61">
        <v>155</v>
      </c>
      <c r="B61" s="1">
        <v>4106586.247</v>
      </c>
      <c r="C61" s="1">
        <v>755618.823</v>
      </c>
      <c r="D61" s="1">
        <v>361.74</v>
      </c>
      <c r="E61" t="s">
        <v>3</v>
      </c>
      <c r="F61">
        <v>361.367</v>
      </c>
      <c r="G61" s="1">
        <f t="shared" si="0"/>
        <v>-0.37299999999999045</v>
      </c>
      <c r="K61">
        <v>-0.37299999999999045</v>
      </c>
    </row>
    <row r="62" spans="1:11" ht="12.75">
      <c r="A62">
        <v>156</v>
      </c>
      <c r="B62" s="1">
        <v>4106586.973</v>
      </c>
      <c r="C62" s="1">
        <v>755613.977</v>
      </c>
      <c r="D62" s="1">
        <v>360.685</v>
      </c>
      <c r="E62" t="s">
        <v>3</v>
      </c>
      <c r="F62">
        <v>360.717</v>
      </c>
      <c r="G62" s="1">
        <f t="shared" si="0"/>
        <v>0.031999999999982265</v>
      </c>
      <c r="K62">
        <v>0.031999999999982265</v>
      </c>
    </row>
    <row r="63" spans="1:11" ht="12.75">
      <c r="A63">
        <v>157</v>
      </c>
      <c r="B63" s="1">
        <v>4106586.348</v>
      </c>
      <c r="C63" s="1">
        <v>755605.119</v>
      </c>
      <c r="D63" s="1">
        <v>360.266</v>
      </c>
      <c r="E63" t="s">
        <v>3</v>
      </c>
      <c r="F63">
        <v>360.291</v>
      </c>
      <c r="G63" s="1">
        <f t="shared" si="0"/>
        <v>0.024999999999977263</v>
      </c>
      <c r="K63">
        <v>0.024999999999977263</v>
      </c>
    </row>
    <row r="64" spans="1:11" ht="12.75">
      <c r="A64">
        <v>158</v>
      </c>
      <c r="B64" s="1">
        <v>4106585.621</v>
      </c>
      <c r="C64" s="1">
        <v>755595.629</v>
      </c>
      <c r="D64" s="1">
        <v>360.04</v>
      </c>
      <c r="E64" t="s">
        <v>3</v>
      </c>
      <c r="F64">
        <v>360.096</v>
      </c>
      <c r="G64" s="1">
        <f t="shared" si="0"/>
        <v>0.055999999999983174</v>
      </c>
      <c r="K64">
        <v>0.055999999999983174</v>
      </c>
    </row>
    <row r="65" spans="1:11" ht="12.75">
      <c r="A65">
        <v>159</v>
      </c>
      <c r="B65" s="1">
        <v>4106584.986</v>
      </c>
      <c r="C65" s="1">
        <v>755586.707</v>
      </c>
      <c r="D65" s="1">
        <v>359.936</v>
      </c>
      <c r="E65" t="s">
        <v>3</v>
      </c>
      <c r="F65">
        <v>359.897</v>
      </c>
      <c r="G65" s="1">
        <f t="shared" si="0"/>
        <v>-0.03899999999998727</v>
      </c>
      <c r="K65">
        <v>-0.03899999999998727</v>
      </c>
    </row>
    <row r="66" spans="1:11" ht="12.75">
      <c r="A66">
        <v>160</v>
      </c>
      <c r="B66" s="1">
        <v>4106584.777</v>
      </c>
      <c r="C66" s="1">
        <v>755580.532</v>
      </c>
      <c r="D66" s="1">
        <v>359.938</v>
      </c>
      <c r="E66" t="s">
        <v>3</v>
      </c>
      <c r="F66">
        <v>359.835</v>
      </c>
      <c r="G66" s="1">
        <f t="shared" si="0"/>
        <v>-0.10300000000000864</v>
      </c>
      <c r="K66">
        <v>-0.10300000000000864</v>
      </c>
    </row>
    <row r="67" spans="1:11" ht="12.75">
      <c r="A67">
        <v>161</v>
      </c>
      <c r="B67" s="1">
        <v>4106584.707</v>
      </c>
      <c r="C67" s="1">
        <v>755571.691</v>
      </c>
      <c r="D67" s="1">
        <v>359.044</v>
      </c>
      <c r="E67" t="s">
        <v>3</v>
      </c>
      <c r="F67">
        <v>359.082</v>
      </c>
      <c r="G67" s="1">
        <f t="shared" si="0"/>
        <v>0.038000000000010914</v>
      </c>
      <c r="K67">
        <v>0.038000000000010914</v>
      </c>
    </row>
    <row r="68" spans="1:12" ht="12.75">
      <c r="A68">
        <v>162</v>
      </c>
      <c r="B68" s="1">
        <v>4106593.605</v>
      </c>
      <c r="C68" s="1">
        <v>755633.659</v>
      </c>
      <c r="D68" s="1">
        <v>362.554</v>
      </c>
      <c r="E68" t="s">
        <v>4</v>
      </c>
      <c r="F68">
        <v>362.266</v>
      </c>
      <c r="G68" s="1">
        <f t="shared" si="0"/>
        <v>-0.28799999999995407</v>
      </c>
      <c r="L68">
        <v>-0.28799999999995407</v>
      </c>
    </row>
    <row r="69" spans="1:12" ht="12.75">
      <c r="A69">
        <v>163</v>
      </c>
      <c r="B69" s="1">
        <v>4106564.869</v>
      </c>
      <c r="C69" s="1">
        <v>755632.147</v>
      </c>
      <c r="D69" s="1">
        <v>361.231</v>
      </c>
      <c r="E69" t="s">
        <v>4</v>
      </c>
      <c r="F69">
        <v>360.849</v>
      </c>
      <c r="G69" s="1">
        <f aca="true" t="shared" si="1" ref="G69:G117">+F69-D69</f>
        <v>-0.382000000000005</v>
      </c>
      <c r="L69">
        <v>-0.382000000000005</v>
      </c>
    </row>
    <row r="70" spans="1:12" ht="12.75">
      <c r="A70">
        <v>164</v>
      </c>
      <c r="B70" s="1">
        <v>4106563.45</v>
      </c>
      <c r="C70" s="1">
        <v>755640.27</v>
      </c>
      <c r="D70" s="1">
        <v>361.064</v>
      </c>
      <c r="E70" t="s">
        <v>4</v>
      </c>
      <c r="F70">
        <v>361.482</v>
      </c>
      <c r="G70" s="1">
        <f t="shared" si="1"/>
        <v>0.41800000000000637</v>
      </c>
      <c r="L70">
        <v>0.41800000000000637</v>
      </c>
    </row>
    <row r="71" spans="1:12" ht="12.75">
      <c r="A71">
        <v>165</v>
      </c>
      <c r="B71" s="1">
        <v>4106563.081</v>
      </c>
      <c r="C71" s="1">
        <v>755647.423</v>
      </c>
      <c r="D71" s="1">
        <v>362.752</v>
      </c>
      <c r="E71" t="s">
        <v>4</v>
      </c>
      <c r="F71">
        <v>362.72</v>
      </c>
      <c r="G71" s="1">
        <f t="shared" si="1"/>
        <v>-0.031999999999982265</v>
      </c>
      <c r="L71">
        <v>-0.031999999999982265</v>
      </c>
    </row>
    <row r="72" spans="1:12" ht="12.75">
      <c r="A72">
        <v>166</v>
      </c>
      <c r="B72" s="1">
        <v>4106562.222</v>
      </c>
      <c r="C72" s="1">
        <v>755655.256</v>
      </c>
      <c r="D72" s="1">
        <v>363.772</v>
      </c>
      <c r="E72" t="s">
        <v>4</v>
      </c>
      <c r="F72">
        <v>363.927</v>
      </c>
      <c r="G72" s="1">
        <f t="shared" si="1"/>
        <v>0.15500000000002956</v>
      </c>
      <c r="L72">
        <v>0.15500000000002956</v>
      </c>
    </row>
    <row r="73" spans="1:12" ht="12.75">
      <c r="A73">
        <v>167</v>
      </c>
      <c r="B73" s="1">
        <v>4106558.627</v>
      </c>
      <c r="C73" s="1">
        <v>755658.95</v>
      </c>
      <c r="D73" s="1">
        <v>365.512</v>
      </c>
      <c r="E73" t="s">
        <v>4</v>
      </c>
      <c r="F73">
        <v>364.919</v>
      </c>
      <c r="G73" s="1">
        <f t="shared" si="1"/>
        <v>-0.5930000000000177</v>
      </c>
      <c r="L73">
        <v>-0.5930000000000177</v>
      </c>
    </row>
    <row r="74" spans="1:12" ht="12.75">
      <c r="A74">
        <v>168</v>
      </c>
      <c r="B74" s="1">
        <v>4106554.865</v>
      </c>
      <c r="C74" s="1">
        <v>755660.243</v>
      </c>
      <c r="D74" s="1">
        <v>365.944</v>
      </c>
      <c r="E74" t="s">
        <v>4</v>
      </c>
      <c r="F74">
        <v>365.838</v>
      </c>
      <c r="G74" s="1">
        <f t="shared" si="1"/>
        <v>-0.10599999999999454</v>
      </c>
      <c r="L74">
        <v>-0.10599999999999454</v>
      </c>
    </row>
    <row r="75" spans="1:9" ht="12.75">
      <c r="A75" t="s">
        <v>9</v>
      </c>
      <c r="B75" s="1">
        <v>4093030.567</v>
      </c>
      <c r="C75" s="1">
        <v>752141.45</v>
      </c>
      <c r="D75" s="1">
        <v>375.96</v>
      </c>
      <c r="F75">
        <v>376.482</v>
      </c>
      <c r="G75" s="1">
        <f t="shared" si="1"/>
        <v>0.5220000000000482</v>
      </c>
      <c r="I75">
        <v>0.5220000000000482</v>
      </c>
    </row>
    <row r="76" spans="1:9" ht="12.75">
      <c r="A76">
        <v>169</v>
      </c>
      <c r="B76" s="1">
        <v>4093028.23</v>
      </c>
      <c r="C76" s="1">
        <v>752137.762</v>
      </c>
      <c r="D76" s="1">
        <v>376.011</v>
      </c>
      <c r="E76" t="s">
        <v>10</v>
      </c>
      <c r="F76">
        <v>376.062</v>
      </c>
      <c r="G76" s="1">
        <f t="shared" si="1"/>
        <v>0.05099999999998772</v>
      </c>
      <c r="I76">
        <v>0.05099999999998772</v>
      </c>
    </row>
    <row r="77" spans="1:9" ht="12.75">
      <c r="A77">
        <v>170</v>
      </c>
      <c r="B77" s="1">
        <v>4093027.622</v>
      </c>
      <c r="C77" s="1">
        <v>752144.974</v>
      </c>
      <c r="D77" s="1">
        <v>376.435</v>
      </c>
      <c r="E77" t="s">
        <v>10</v>
      </c>
      <c r="F77">
        <v>376.594</v>
      </c>
      <c r="G77" s="1">
        <f t="shared" si="1"/>
        <v>0.15899999999999181</v>
      </c>
      <c r="I77">
        <v>0.15899999999999181</v>
      </c>
    </row>
    <row r="78" spans="1:9" ht="12.75">
      <c r="A78">
        <v>171</v>
      </c>
      <c r="B78" s="1">
        <v>4093027.578</v>
      </c>
      <c r="C78" s="1">
        <v>752152.943</v>
      </c>
      <c r="D78" s="1">
        <v>376.896</v>
      </c>
      <c r="E78" t="s">
        <v>10</v>
      </c>
      <c r="F78">
        <v>376.987</v>
      </c>
      <c r="G78" s="1">
        <f t="shared" si="1"/>
        <v>0.09100000000000819</v>
      </c>
      <c r="I78">
        <v>0.09100000000000819</v>
      </c>
    </row>
    <row r="79" spans="1:9" ht="12.75">
      <c r="A79">
        <v>172</v>
      </c>
      <c r="B79" s="1">
        <v>4093026.339</v>
      </c>
      <c r="C79" s="1">
        <v>752160.694</v>
      </c>
      <c r="D79" s="1">
        <v>377.347</v>
      </c>
      <c r="E79" t="s">
        <v>10</v>
      </c>
      <c r="F79">
        <v>377.643</v>
      </c>
      <c r="G79" s="1">
        <f t="shared" si="1"/>
        <v>0.29599999999999227</v>
      </c>
      <c r="I79">
        <v>0.29599999999999227</v>
      </c>
    </row>
    <row r="80" spans="1:9" ht="12.75">
      <c r="A80">
        <v>173</v>
      </c>
      <c r="B80" s="1">
        <v>4093026.348</v>
      </c>
      <c r="C80" s="1">
        <v>752169.697</v>
      </c>
      <c r="D80" s="1">
        <v>377.979</v>
      </c>
      <c r="E80" t="s">
        <v>10</v>
      </c>
      <c r="F80">
        <v>378.053</v>
      </c>
      <c r="G80" s="1">
        <f t="shared" si="1"/>
        <v>0.07400000000001228</v>
      </c>
      <c r="I80">
        <v>0.07400000000001228</v>
      </c>
    </row>
    <row r="81" spans="1:10" ht="12.75">
      <c r="A81">
        <v>174</v>
      </c>
      <c r="B81" s="1">
        <v>4093033.237</v>
      </c>
      <c r="C81" s="1">
        <v>752165.254</v>
      </c>
      <c r="D81" s="1">
        <v>377.844</v>
      </c>
      <c r="E81" t="s">
        <v>2</v>
      </c>
      <c r="F81">
        <v>378.157</v>
      </c>
      <c r="G81" s="1">
        <f t="shared" si="1"/>
        <v>0.3129999999999882</v>
      </c>
      <c r="J81">
        <v>0.3129999999999882</v>
      </c>
    </row>
    <row r="82" spans="1:10" ht="12.75">
      <c r="A82">
        <v>175</v>
      </c>
      <c r="B82" s="1">
        <v>4093033.108</v>
      </c>
      <c r="C82" s="1">
        <v>752159.094</v>
      </c>
      <c r="D82" s="1">
        <v>377.266</v>
      </c>
      <c r="E82" t="s">
        <v>2</v>
      </c>
      <c r="F82">
        <v>377.515</v>
      </c>
      <c r="G82" s="1">
        <f t="shared" si="1"/>
        <v>0.2489999999999668</v>
      </c>
      <c r="J82">
        <v>0.2489999999999668</v>
      </c>
    </row>
    <row r="83" spans="1:10" ht="12.75">
      <c r="A83">
        <v>176</v>
      </c>
      <c r="B83" s="1">
        <v>4093033.024</v>
      </c>
      <c r="C83" s="1">
        <v>752151.722</v>
      </c>
      <c r="D83" s="1">
        <v>376.795</v>
      </c>
      <c r="E83" t="s">
        <v>2</v>
      </c>
      <c r="F83">
        <v>377.042</v>
      </c>
      <c r="G83" s="1">
        <f t="shared" si="1"/>
        <v>0.24699999999995725</v>
      </c>
      <c r="J83">
        <v>0.24699999999995725</v>
      </c>
    </row>
    <row r="84" spans="1:10" ht="12.75">
      <c r="A84">
        <v>177</v>
      </c>
      <c r="B84" s="1">
        <v>4093032.589</v>
      </c>
      <c r="C84" s="1">
        <v>752138.14</v>
      </c>
      <c r="D84" s="1">
        <v>376.076</v>
      </c>
      <c r="E84" t="s">
        <v>2</v>
      </c>
      <c r="F84">
        <v>376.272</v>
      </c>
      <c r="G84" s="1">
        <f t="shared" si="1"/>
        <v>0.19599999999996953</v>
      </c>
      <c r="J84">
        <v>0.19599999999996953</v>
      </c>
    </row>
    <row r="85" spans="1:10" ht="12.75">
      <c r="A85">
        <v>178</v>
      </c>
      <c r="B85" s="1">
        <v>4093032.425</v>
      </c>
      <c r="C85" s="1">
        <v>752125.625</v>
      </c>
      <c r="D85" s="1">
        <v>375.646</v>
      </c>
      <c r="E85" t="s">
        <v>2</v>
      </c>
      <c r="F85">
        <v>375.935</v>
      </c>
      <c r="G85" s="1">
        <f t="shared" si="1"/>
        <v>0.28899999999998727</v>
      </c>
      <c r="J85">
        <v>0.28899999999998727</v>
      </c>
    </row>
    <row r="86" spans="1:10" ht="12.75">
      <c r="A86">
        <v>179</v>
      </c>
      <c r="B86" s="1">
        <v>4093015.166</v>
      </c>
      <c r="C86" s="1">
        <v>752123.374</v>
      </c>
      <c r="D86" s="1">
        <v>375.067</v>
      </c>
      <c r="E86" t="s">
        <v>2</v>
      </c>
      <c r="F86">
        <v>375.531</v>
      </c>
      <c r="G86" s="1">
        <f t="shared" si="1"/>
        <v>0.46399999999999864</v>
      </c>
      <c r="J86">
        <v>0.46399999999999864</v>
      </c>
    </row>
    <row r="87" spans="1:10" ht="12.75">
      <c r="A87">
        <v>180</v>
      </c>
      <c r="B87" s="1">
        <v>4093014.518</v>
      </c>
      <c r="C87" s="1">
        <v>752130.169</v>
      </c>
      <c r="D87" s="1">
        <v>375.374</v>
      </c>
      <c r="E87" t="s">
        <v>2</v>
      </c>
      <c r="F87">
        <v>375.953</v>
      </c>
      <c r="G87" s="1">
        <f t="shared" si="1"/>
        <v>0.5789999999999509</v>
      </c>
      <c r="J87">
        <v>0.5789999999999509</v>
      </c>
    </row>
    <row r="88" spans="1:10" ht="12.75">
      <c r="A88">
        <v>181</v>
      </c>
      <c r="B88" s="1">
        <v>4093013.405</v>
      </c>
      <c r="C88" s="1">
        <v>752137.894</v>
      </c>
      <c r="D88" s="1">
        <v>375.79</v>
      </c>
      <c r="E88" t="s">
        <v>2</v>
      </c>
      <c r="F88">
        <v>376.185</v>
      </c>
      <c r="G88" s="1">
        <f t="shared" si="1"/>
        <v>0.3949999999999818</v>
      </c>
      <c r="J88">
        <v>0.3949999999999818</v>
      </c>
    </row>
    <row r="89" spans="1:10" ht="12.75">
      <c r="A89">
        <v>182</v>
      </c>
      <c r="B89" s="1">
        <v>4093012.445</v>
      </c>
      <c r="C89" s="1">
        <v>752145.662</v>
      </c>
      <c r="D89" s="1">
        <v>376.185</v>
      </c>
      <c r="E89" t="s">
        <v>2</v>
      </c>
      <c r="F89">
        <v>376.418</v>
      </c>
      <c r="G89" s="1">
        <f t="shared" si="1"/>
        <v>0.2330000000000041</v>
      </c>
      <c r="J89">
        <v>0.2330000000000041</v>
      </c>
    </row>
    <row r="90" spans="1:10" ht="12.75">
      <c r="A90">
        <v>183</v>
      </c>
      <c r="B90" s="1">
        <v>4093011.549</v>
      </c>
      <c r="C90" s="1">
        <v>752152.289</v>
      </c>
      <c r="D90" s="1">
        <v>376.579</v>
      </c>
      <c r="E90" t="s">
        <v>2</v>
      </c>
      <c r="F90">
        <v>376.79</v>
      </c>
      <c r="G90" s="1">
        <f t="shared" si="1"/>
        <v>0.21100000000001273</v>
      </c>
      <c r="J90">
        <v>0.21100000000001273</v>
      </c>
    </row>
    <row r="91" spans="1:12" ht="12.75">
      <c r="A91">
        <v>184</v>
      </c>
      <c r="B91" s="1">
        <v>4092990.88</v>
      </c>
      <c r="C91" s="1">
        <v>752070.523</v>
      </c>
      <c r="D91" s="1">
        <v>367.353</v>
      </c>
      <c r="E91" t="s">
        <v>4</v>
      </c>
      <c r="F91">
        <v>367.806</v>
      </c>
      <c r="G91" s="1">
        <f t="shared" si="1"/>
        <v>0.45299999999997453</v>
      </c>
      <c r="L91">
        <v>0.45299999999997453</v>
      </c>
    </row>
    <row r="92" spans="1:12" ht="12.75">
      <c r="A92">
        <v>185</v>
      </c>
      <c r="B92" s="1">
        <v>4092983.617</v>
      </c>
      <c r="C92" s="1">
        <v>752091.742</v>
      </c>
      <c r="D92" s="1">
        <v>371.951</v>
      </c>
      <c r="E92" t="s">
        <v>4</v>
      </c>
      <c r="F92">
        <v>372.127</v>
      </c>
      <c r="G92" s="1">
        <f t="shared" si="1"/>
        <v>0.17599999999998772</v>
      </c>
      <c r="L92">
        <v>0.17599999999998772</v>
      </c>
    </row>
    <row r="93" spans="1:12" ht="12.75">
      <c r="A93">
        <v>186</v>
      </c>
      <c r="B93" s="1">
        <v>4092960.65</v>
      </c>
      <c r="C93" s="1">
        <v>752088.426</v>
      </c>
      <c r="D93" s="1">
        <v>370.981</v>
      </c>
      <c r="E93" t="s">
        <v>4</v>
      </c>
      <c r="F93">
        <v>371.297</v>
      </c>
      <c r="G93" s="1">
        <f t="shared" si="1"/>
        <v>0.3160000000000309</v>
      </c>
      <c r="L93">
        <v>0.3160000000000309</v>
      </c>
    </row>
    <row r="94" spans="1:12" ht="12.75">
      <c r="A94">
        <v>187</v>
      </c>
      <c r="B94" s="1">
        <v>4092952.214</v>
      </c>
      <c r="C94" s="1">
        <v>752088.808</v>
      </c>
      <c r="D94" s="1">
        <v>370.76</v>
      </c>
      <c r="E94" t="s">
        <v>4</v>
      </c>
      <c r="F94">
        <v>371.21</v>
      </c>
      <c r="G94" s="1">
        <f t="shared" si="1"/>
        <v>0.44999999999998863</v>
      </c>
      <c r="L94">
        <v>0.44999999999998863</v>
      </c>
    </row>
    <row r="95" spans="1:12" ht="12.75">
      <c r="A95">
        <v>188</v>
      </c>
      <c r="B95" s="1">
        <v>4092920.13</v>
      </c>
      <c r="C95" s="1">
        <v>752090.49</v>
      </c>
      <c r="D95" s="1">
        <v>369.295</v>
      </c>
      <c r="E95" t="s">
        <v>4</v>
      </c>
      <c r="F95">
        <v>369.577</v>
      </c>
      <c r="G95" s="1">
        <f t="shared" si="1"/>
        <v>0.28199999999998226</v>
      </c>
      <c r="L95">
        <v>0.28199999999998226</v>
      </c>
    </row>
    <row r="96" spans="1:12" ht="12.75">
      <c r="A96">
        <v>189</v>
      </c>
      <c r="B96" s="1">
        <v>4092899.638</v>
      </c>
      <c r="C96" s="1">
        <v>752097.655</v>
      </c>
      <c r="D96" s="1">
        <v>368.094</v>
      </c>
      <c r="E96" t="s">
        <v>4</v>
      </c>
      <c r="F96">
        <v>368.361</v>
      </c>
      <c r="G96" s="1">
        <f t="shared" si="1"/>
        <v>0.2669999999999959</v>
      </c>
      <c r="L96">
        <v>0.2669999999999959</v>
      </c>
    </row>
    <row r="97" spans="1:9" ht="12.75">
      <c r="A97" t="s">
        <v>11</v>
      </c>
      <c r="B97" s="1">
        <v>4091824.688</v>
      </c>
      <c r="C97" s="1">
        <v>742790.042</v>
      </c>
      <c r="D97" s="1">
        <v>421.249</v>
      </c>
      <c r="F97">
        <v>421.424</v>
      </c>
      <c r="G97" s="1">
        <f t="shared" si="1"/>
        <v>0.17499999999995453</v>
      </c>
      <c r="I97">
        <v>0.17499999999995453</v>
      </c>
    </row>
    <row r="98" spans="1:9" ht="12.75">
      <c r="A98">
        <v>190</v>
      </c>
      <c r="B98" s="1">
        <v>4091829.592</v>
      </c>
      <c r="C98" s="1">
        <v>742796.445</v>
      </c>
      <c r="D98" s="1">
        <v>417.491</v>
      </c>
      <c r="E98" t="s">
        <v>12</v>
      </c>
      <c r="F98">
        <v>417.723</v>
      </c>
      <c r="G98" s="1">
        <f t="shared" si="1"/>
        <v>0.23200000000002774</v>
      </c>
      <c r="I98">
        <v>0.23200000000002774</v>
      </c>
    </row>
    <row r="99" spans="1:9" ht="12.75">
      <c r="A99">
        <v>191</v>
      </c>
      <c r="B99" s="1">
        <v>4091818.363</v>
      </c>
      <c r="C99" s="1">
        <v>742796.076</v>
      </c>
      <c r="D99" s="1">
        <v>418.885</v>
      </c>
      <c r="E99" t="s">
        <v>12</v>
      </c>
      <c r="F99">
        <v>419.203</v>
      </c>
      <c r="G99" s="1">
        <f t="shared" si="1"/>
        <v>0.31799999999998363</v>
      </c>
      <c r="I99">
        <v>0.31799999999998363</v>
      </c>
    </row>
    <row r="100" spans="1:9" ht="12.75">
      <c r="A100">
        <v>192</v>
      </c>
      <c r="B100" s="1">
        <v>4091791.431</v>
      </c>
      <c r="C100" s="1">
        <v>742739.154</v>
      </c>
      <c r="D100" s="1">
        <v>420.179</v>
      </c>
      <c r="E100" t="s">
        <v>12</v>
      </c>
      <c r="F100">
        <v>420.412</v>
      </c>
      <c r="G100" s="1">
        <f t="shared" si="1"/>
        <v>0.2330000000000041</v>
      </c>
      <c r="I100">
        <v>0.2330000000000041</v>
      </c>
    </row>
    <row r="101" spans="1:9" ht="12.75">
      <c r="A101">
        <v>193</v>
      </c>
      <c r="B101" s="1">
        <v>4091785.875</v>
      </c>
      <c r="C101" s="1">
        <v>742724.899</v>
      </c>
      <c r="D101" s="1">
        <v>420.048</v>
      </c>
      <c r="E101" t="s">
        <v>12</v>
      </c>
      <c r="F101">
        <v>420.34</v>
      </c>
      <c r="G101" s="1">
        <f t="shared" si="1"/>
        <v>0.29199999999997317</v>
      </c>
      <c r="I101">
        <v>0.29199999999997317</v>
      </c>
    </row>
    <row r="102" spans="1:9" ht="12.75">
      <c r="A102">
        <v>194</v>
      </c>
      <c r="B102" s="1">
        <v>4091780.472</v>
      </c>
      <c r="C102" s="1">
        <v>742710.704</v>
      </c>
      <c r="D102" s="1">
        <v>419.995</v>
      </c>
      <c r="E102" t="s">
        <v>12</v>
      </c>
      <c r="F102">
        <v>420.282</v>
      </c>
      <c r="G102" s="1">
        <f t="shared" si="1"/>
        <v>0.2869999999999777</v>
      </c>
      <c r="I102">
        <v>0.2869999999999777</v>
      </c>
    </row>
    <row r="103" spans="1:10" ht="12.75">
      <c r="A103">
        <v>195</v>
      </c>
      <c r="B103" s="1">
        <v>4091773.615</v>
      </c>
      <c r="C103" s="1">
        <v>742711.43</v>
      </c>
      <c r="D103" s="1">
        <v>419.531</v>
      </c>
      <c r="E103" t="s">
        <v>2</v>
      </c>
      <c r="F103">
        <v>418.911</v>
      </c>
      <c r="G103" s="1">
        <f t="shared" si="1"/>
        <v>-0.6200000000000045</v>
      </c>
      <c r="J103">
        <v>-0.6200000000000045</v>
      </c>
    </row>
    <row r="104" spans="1:7" ht="12.75">
      <c r="A104">
        <v>196</v>
      </c>
      <c r="B104" s="1">
        <v>4091770.718</v>
      </c>
      <c r="C104" s="1">
        <v>742703.642</v>
      </c>
      <c r="D104" s="1">
        <v>419.653</v>
      </c>
      <c r="E104" t="s">
        <v>2</v>
      </c>
      <c r="G104" s="1"/>
    </row>
    <row r="105" spans="1:7" ht="12.75">
      <c r="A105">
        <v>197</v>
      </c>
      <c r="B105" s="1">
        <v>4091767.349</v>
      </c>
      <c r="C105" s="1">
        <v>742695.25</v>
      </c>
      <c r="D105" s="1">
        <v>419.436</v>
      </c>
      <c r="E105" t="s">
        <v>2</v>
      </c>
      <c r="G105" s="1"/>
    </row>
    <row r="106" spans="1:7" ht="12.75">
      <c r="A106">
        <v>198</v>
      </c>
      <c r="B106" s="1">
        <v>4091764.126</v>
      </c>
      <c r="C106" s="1">
        <v>742687.199</v>
      </c>
      <c r="D106" s="1">
        <v>419.41</v>
      </c>
      <c r="E106" t="s">
        <v>2</v>
      </c>
      <c r="G106" s="1"/>
    </row>
    <row r="107" spans="1:7" ht="12.75">
      <c r="A107">
        <v>199</v>
      </c>
      <c r="B107" s="1">
        <v>4091759.851</v>
      </c>
      <c r="C107" s="1">
        <v>742676.029</v>
      </c>
      <c r="D107" s="1">
        <v>419.29</v>
      </c>
      <c r="E107" t="s">
        <v>2</v>
      </c>
      <c r="G107" s="1"/>
    </row>
    <row r="108" spans="1:11" ht="12.75">
      <c r="A108">
        <v>200</v>
      </c>
      <c r="B108" s="1">
        <v>4091810.925</v>
      </c>
      <c r="C108" s="1">
        <v>742730.528</v>
      </c>
      <c r="D108" s="1">
        <v>403.103</v>
      </c>
      <c r="E108" t="s">
        <v>3</v>
      </c>
      <c r="F108">
        <v>403.712</v>
      </c>
      <c r="G108" s="1">
        <f t="shared" si="1"/>
        <v>0.6089999999999804</v>
      </c>
      <c r="K108">
        <v>0.6089999999999804</v>
      </c>
    </row>
    <row r="109" spans="1:11" ht="12.75">
      <c r="A109">
        <v>201</v>
      </c>
      <c r="B109" s="1">
        <v>4091811.347</v>
      </c>
      <c r="C109" s="1">
        <v>742737.441</v>
      </c>
      <c r="D109" s="1">
        <v>405.508</v>
      </c>
      <c r="E109" t="s">
        <v>3</v>
      </c>
      <c r="F109">
        <v>406.002</v>
      </c>
      <c r="G109" s="1">
        <f t="shared" si="1"/>
        <v>0.4940000000000282</v>
      </c>
      <c r="K109">
        <v>0.4940000000000282</v>
      </c>
    </row>
    <row r="110" spans="1:11" ht="12.75">
      <c r="A110">
        <v>202</v>
      </c>
      <c r="B110" s="1">
        <v>4091810.535</v>
      </c>
      <c r="C110" s="1">
        <v>742747.424</v>
      </c>
      <c r="D110" s="1">
        <v>409.27</v>
      </c>
      <c r="E110" t="s">
        <v>3</v>
      </c>
      <c r="F110">
        <v>409.87</v>
      </c>
      <c r="G110" s="1">
        <f t="shared" si="1"/>
        <v>0.6000000000000227</v>
      </c>
      <c r="K110">
        <v>0.6000000000000227</v>
      </c>
    </row>
    <row r="111" spans="1:11" ht="12.75">
      <c r="A111">
        <v>203</v>
      </c>
      <c r="B111" s="1">
        <v>4091808.762</v>
      </c>
      <c r="C111" s="1">
        <v>742758.846</v>
      </c>
      <c r="D111" s="1">
        <v>413.173</v>
      </c>
      <c r="E111" t="s">
        <v>3</v>
      </c>
      <c r="F111">
        <v>413.76</v>
      </c>
      <c r="G111" s="1">
        <f t="shared" si="1"/>
        <v>0.5869999999999891</v>
      </c>
      <c r="K111">
        <v>0.5869999999999891</v>
      </c>
    </row>
    <row r="112" spans="1:11" ht="12.75">
      <c r="A112">
        <v>204</v>
      </c>
      <c r="B112" s="1">
        <v>4091808.764</v>
      </c>
      <c r="C112" s="1">
        <v>742765.483</v>
      </c>
      <c r="D112" s="1">
        <v>415.617</v>
      </c>
      <c r="E112" t="s">
        <v>3</v>
      </c>
      <c r="F112">
        <v>416.284</v>
      </c>
      <c r="G112" s="1">
        <f t="shared" si="1"/>
        <v>0.6669999999999732</v>
      </c>
      <c r="K112">
        <v>0.6669999999999732</v>
      </c>
    </row>
    <row r="113" spans="1:12" ht="12.75">
      <c r="A113">
        <v>205</v>
      </c>
      <c r="B113" s="1">
        <v>4091815.58</v>
      </c>
      <c r="C113" s="1">
        <v>742760.023</v>
      </c>
      <c r="D113" s="1">
        <v>412.754</v>
      </c>
      <c r="E113" t="s">
        <v>4</v>
      </c>
      <c r="F113">
        <v>413.246</v>
      </c>
      <c r="G113" s="1">
        <f t="shared" si="1"/>
        <v>0.4919999999999618</v>
      </c>
      <c r="L113">
        <v>0.4919999999999618</v>
      </c>
    </row>
    <row r="114" spans="1:12" ht="12.75">
      <c r="A114">
        <v>206</v>
      </c>
      <c r="B114" s="1">
        <v>4091816.387</v>
      </c>
      <c r="C114" s="1">
        <v>742743.848</v>
      </c>
      <c r="D114" s="1">
        <v>407.379</v>
      </c>
      <c r="E114" t="s">
        <v>4</v>
      </c>
      <c r="F114">
        <v>407.948</v>
      </c>
      <c r="G114" s="1">
        <f t="shared" si="1"/>
        <v>0.56899999999996</v>
      </c>
      <c r="L114">
        <v>0.56899999999996</v>
      </c>
    </row>
    <row r="115" spans="1:12" ht="12.75">
      <c r="A115">
        <v>207</v>
      </c>
      <c r="B115" s="1">
        <v>4091822.489</v>
      </c>
      <c r="C115" s="1">
        <v>742782.602</v>
      </c>
      <c r="D115" s="1">
        <v>419.807</v>
      </c>
      <c r="E115" t="s">
        <v>4</v>
      </c>
      <c r="F115">
        <v>420.279</v>
      </c>
      <c r="G115" s="1">
        <f t="shared" si="1"/>
        <v>0.47199999999998</v>
      </c>
      <c r="L115">
        <v>0.47199999999998</v>
      </c>
    </row>
    <row r="116" spans="1:12" ht="12.75">
      <c r="A116">
        <v>208</v>
      </c>
      <c r="B116" s="1">
        <v>4091832.743</v>
      </c>
      <c r="C116" s="1">
        <v>742790.565</v>
      </c>
      <c r="D116" s="1">
        <v>419.004</v>
      </c>
      <c r="E116" t="s">
        <v>4</v>
      </c>
      <c r="F116">
        <v>419.704</v>
      </c>
      <c r="G116" s="1">
        <f t="shared" si="1"/>
        <v>0.6999999999999886</v>
      </c>
      <c r="L116">
        <v>0.6999999999999886</v>
      </c>
    </row>
    <row r="117" spans="1:12" ht="12.75">
      <c r="A117">
        <v>209</v>
      </c>
      <c r="B117" s="1">
        <v>4091839.755</v>
      </c>
      <c r="C117" s="1">
        <v>742793.871</v>
      </c>
      <c r="D117" s="1">
        <v>415.761</v>
      </c>
      <c r="E117" t="s">
        <v>4</v>
      </c>
      <c r="F117">
        <v>416.16</v>
      </c>
      <c r="G117" s="1">
        <f t="shared" si="1"/>
        <v>0.3990000000000009</v>
      </c>
      <c r="L117">
        <v>0.3990000000000009</v>
      </c>
    </row>
    <row r="120" spans="6:12" ht="12.75">
      <c r="F120" s="7" t="s">
        <v>21</v>
      </c>
      <c r="G120" s="2">
        <f>COUNT(F4:F117)</f>
        <v>110</v>
      </c>
      <c r="H120" s="2"/>
      <c r="I120" s="4">
        <f>COUNT(I4:I117)</f>
        <v>31</v>
      </c>
      <c r="J120" s="4">
        <f>COUNT(J4:J117)</f>
        <v>39</v>
      </c>
      <c r="K120" s="4">
        <f>COUNT(K4:K117)</f>
        <v>17</v>
      </c>
      <c r="L120" s="4">
        <f>COUNT(L4:L117)</f>
        <v>23</v>
      </c>
    </row>
    <row r="121" spans="6:12" ht="12.75">
      <c r="F121" s="7" t="s">
        <v>22</v>
      </c>
      <c r="G121" s="3">
        <f>MIN(G4:G117)</f>
        <v>-0.6200000000000045</v>
      </c>
      <c r="H121" s="2"/>
      <c r="I121" s="3">
        <f>MIN(I4:I117)</f>
        <v>-0.3140000000000214</v>
      </c>
      <c r="J121" s="3">
        <f>MIN(J4:J117)</f>
        <v>-0.6200000000000045</v>
      </c>
      <c r="K121" s="3">
        <f>MIN(K4:K117)</f>
        <v>-0.37299999999999045</v>
      </c>
      <c r="L121" s="3">
        <f>MIN(L4:L117)</f>
        <v>-0.5930000000000177</v>
      </c>
    </row>
    <row r="122" spans="6:12" ht="12.75">
      <c r="F122" s="7" t="s">
        <v>23</v>
      </c>
      <c r="G122" s="4">
        <f>MAX(G4:G117)</f>
        <v>0.6999999999999886</v>
      </c>
      <c r="H122" s="2"/>
      <c r="I122" s="4">
        <f>MAX(I4:I117)</f>
        <v>0.5220000000000482</v>
      </c>
      <c r="J122" s="4">
        <f>MAX(J4:J117)</f>
        <v>0.5789999999999509</v>
      </c>
      <c r="K122" s="4">
        <f>MAX(K4:K117)</f>
        <v>0.6669999999999732</v>
      </c>
      <c r="L122" s="4">
        <f>MAX(L4:L117)</f>
        <v>0.6999999999999886</v>
      </c>
    </row>
    <row r="123" spans="6:12" ht="12.75">
      <c r="F123" s="7" t="s">
        <v>24</v>
      </c>
      <c r="G123" s="4">
        <f>AVERAGE(G4:G117)</f>
        <v>0.04989999999999978</v>
      </c>
      <c r="H123" s="2"/>
      <c r="I123" s="4">
        <f>AVERAGE(I4:I117)</f>
        <v>-0.002741935483872141</v>
      </c>
      <c r="J123" s="4">
        <f>AVERAGE(J4:J117)</f>
        <v>-0.028256410256409625</v>
      </c>
      <c r="K123" s="4">
        <f>AVERAGE(K4:K117)</f>
        <v>0.17952941176470377</v>
      </c>
      <c r="L123" s="4">
        <f>AVERAGE(L4:L117)</f>
        <v>0.15756521739130538</v>
      </c>
    </row>
    <row r="124" spans="6:12" ht="12.75">
      <c r="F124" s="7" t="s">
        <v>25</v>
      </c>
      <c r="G124" s="4">
        <f>STDEV(G4:G117)</f>
        <v>0.29949639534672995</v>
      </c>
      <c r="H124" s="2"/>
      <c r="I124" s="4">
        <f>STDEV(I4:I117)</f>
        <v>0.22430365842490563</v>
      </c>
      <c r="J124" s="4">
        <f>STDEV(J4:J117)</f>
        <v>0.29238544476954537</v>
      </c>
      <c r="K124" s="4">
        <f>STDEV(K4:K117)</f>
        <v>0.3098021783426997</v>
      </c>
      <c r="L124" s="4">
        <f>STDEV(L4:L117)</f>
        <v>0.34424407647730965</v>
      </c>
    </row>
    <row r="125" spans="4:12" ht="12.75">
      <c r="D125" s="1" t="s">
        <v>27</v>
      </c>
      <c r="E125">
        <f>SUMSQ(G4:G117)</f>
        <v>10.05099299999964</v>
      </c>
      <c r="F125" s="7" t="s">
        <v>26</v>
      </c>
      <c r="G125" s="4">
        <f>SQRT(E125/110)</f>
        <v>0.3022791154485542</v>
      </c>
      <c r="H125" s="2"/>
      <c r="I125" s="4">
        <f>SQRT(I127/31)</f>
        <v>0.22067323675370296</v>
      </c>
      <c r="J125" s="4">
        <f>SQRT(J127/39)</f>
        <v>0.28999248442957204</v>
      </c>
      <c r="K125" s="4">
        <f>SQRT(K127/17)</f>
        <v>0.3500892323226096</v>
      </c>
      <c r="L125" s="4">
        <f>SQRT(L127/23)</f>
        <v>0.37172359998068705</v>
      </c>
    </row>
    <row r="127" spans="8:12" ht="12.75">
      <c r="H127" t="s">
        <v>27</v>
      </c>
      <c r="I127">
        <f>SUMSQ(I4:I117)</f>
        <v>1.5095970000000312</v>
      </c>
      <c r="J127">
        <f>SUMSQ(J4:J117)</f>
        <v>3.2797299999997875</v>
      </c>
      <c r="K127">
        <f>SUMSQ(K4:K117)</f>
        <v>2.08356199999998</v>
      </c>
      <c r="L127">
        <f>SUMSQ(L4:L117)</f>
        <v>3.178103999999842</v>
      </c>
    </row>
    <row r="133" spans="9:13" ht="12.75">
      <c r="I133" t="s">
        <v>32</v>
      </c>
      <c r="J133" t="s">
        <v>33</v>
      </c>
      <c r="K133" t="s">
        <v>34</v>
      </c>
      <c r="L133" t="s">
        <v>35</v>
      </c>
      <c r="M133" t="s">
        <v>36</v>
      </c>
    </row>
    <row r="134" spans="9:13" ht="12.75">
      <c r="I134">
        <v>31</v>
      </c>
      <c r="J134">
        <v>39</v>
      </c>
      <c r="K134">
        <v>17</v>
      </c>
      <c r="L134">
        <v>23</v>
      </c>
      <c r="M134">
        <v>110</v>
      </c>
    </row>
    <row r="135" spans="9:13" ht="12.75">
      <c r="I135">
        <v>6.7</v>
      </c>
      <c r="J135">
        <v>8.8</v>
      </c>
      <c r="K135">
        <v>10.6</v>
      </c>
      <c r="L135">
        <v>11.2</v>
      </c>
      <c r="M135">
        <v>9.1</v>
      </c>
    </row>
  </sheetData>
  <hyperlinks>
    <hyperlink ref="G121" r:id="rId1" display="=@MIN(F4:F209)"/>
    <hyperlink ref="I121" r:id="rId2" display="=@MIN(F4:F209)"/>
    <hyperlink ref="J121" r:id="rId3" display="=@MIN(F4:F209)"/>
    <hyperlink ref="K121" r:id="rId4" display="=@MIN(F4:F209)"/>
    <hyperlink ref="L121" r:id="rId5" display="=@MIN(F4:F209)"/>
  </hyperlinks>
  <printOptions/>
  <pageMargins left="0.75" right="0.75" top="1" bottom="1" header="0.5" footer="0.5"/>
  <pageSetup horizontalDpi="600" verticalDpi="600" orientation="portrait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Surdex</cp:lastModifiedBy>
  <cp:lastPrinted>2009-11-10T20:23:35Z</cp:lastPrinted>
  <dcterms:created xsi:type="dcterms:W3CDTF">2009-11-10T19:43:47Z</dcterms:created>
  <dcterms:modified xsi:type="dcterms:W3CDTF">2009-11-11T14:12:28Z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