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25" yWindow="300" windowWidth="17235" windowHeight="10485" tabRatio="594"/>
  </bookViews>
  <sheets>
    <sheet name="drape_ctl2" sheetId="1" r:id="rId1"/>
  </sheets>
  <definedNames>
    <definedName name="_xlnm.Database">drape_ctl2!$A$1:$H$99</definedName>
  </definedNames>
  <calcPr calcId="125725"/>
</workbook>
</file>

<file path=xl/calcChain.xml><?xml version="1.0" encoding="utf-8"?>
<calcChain xmlns="http://schemas.openxmlformats.org/spreadsheetml/2006/main">
  <c r="L109" i="1"/>
  <c r="K109"/>
  <c r="J109"/>
  <c r="I109"/>
  <c r="L78" l="1"/>
  <c r="L79"/>
  <c r="L80"/>
  <c r="L81"/>
  <c r="L82"/>
  <c r="L83"/>
  <c r="L84"/>
  <c r="L85"/>
  <c r="L86"/>
  <c r="L87"/>
  <c r="L88"/>
  <c r="L89"/>
  <c r="L90"/>
  <c r="L91"/>
  <c r="L92"/>
  <c r="L93"/>
  <c r="L94"/>
  <c r="L95"/>
  <c r="K76"/>
  <c r="K77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I43"/>
  <c r="I48"/>
  <c r="I49"/>
  <c r="I50"/>
  <c r="I51"/>
  <c r="I52"/>
  <c r="I34"/>
  <c r="I31"/>
  <c r="I35"/>
  <c r="I36"/>
  <c r="I38"/>
  <c r="I44"/>
  <c r="I45"/>
  <c r="I47"/>
  <c r="I46"/>
  <c r="J23"/>
  <c r="J24"/>
  <c r="J25"/>
  <c r="J26"/>
  <c r="J11"/>
  <c r="J12"/>
  <c r="J13"/>
  <c r="J14"/>
  <c r="J15"/>
  <c r="J16"/>
  <c r="J17"/>
  <c r="J2"/>
  <c r="J3"/>
  <c r="J4"/>
  <c r="J5"/>
  <c r="J6"/>
  <c r="J7"/>
  <c r="J8"/>
  <c r="M20"/>
  <c r="J20"/>
  <c r="M45"/>
  <c r="M70"/>
  <c r="M19"/>
  <c r="J19"/>
  <c r="M44"/>
  <c r="M69"/>
  <c r="M18"/>
  <c r="J18"/>
  <c r="M43"/>
  <c r="M68"/>
  <c r="M17"/>
  <c r="M42"/>
  <c r="I42"/>
  <c r="M67"/>
  <c r="M16"/>
  <c r="M41"/>
  <c r="I41"/>
  <c r="M66"/>
  <c r="M15"/>
  <c r="M40"/>
  <c r="I40"/>
  <c r="M65"/>
  <c r="M14"/>
  <c r="M39"/>
  <c r="I39"/>
  <c r="M64"/>
  <c r="M13"/>
  <c r="M38"/>
  <c r="M63"/>
  <c r="M12"/>
  <c r="M37"/>
  <c r="I37"/>
  <c r="M62"/>
  <c r="M11"/>
  <c r="M36"/>
  <c r="J21"/>
  <c r="J22"/>
  <c r="I32"/>
  <c r="I33"/>
  <c r="I27"/>
  <c r="I28"/>
  <c r="I29"/>
  <c r="K74"/>
  <c r="J9"/>
  <c r="J10"/>
  <c r="L96"/>
  <c r="L97"/>
  <c r="L98"/>
  <c r="L99"/>
  <c r="K75"/>
  <c r="I30"/>
  <c r="H106"/>
  <c r="H105"/>
  <c r="H104"/>
  <c r="H103"/>
  <c r="H102"/>
  <c r="H101"/>
  <c r="M49"/>
  <c r="M94"/>
  <c r="M32"/>
  <c r="M10"/>
  <c r="M60"/>
  <c r="M92"/>
  <c r="M82"/>
  <c r="M25"/>
  <c r="M76"/>
  <c r="M96"/>
  <c r="M97"/>
  <c r="M98"/>
  <c r="M81"/>
  <c r="M73"/>
  <c r="M89"/>
  <c r="M80"/>
  <c r="M22"/>
  <c r="M27"/>
  <c r="M56"/>
  <c r="M30"/>
  <c r="M6"/>
  <c r="M87"/>
  <c r="M85"/>
  <c r="M90"/>
  <c r="M75"/>
  <c r="M50"/>
  <c r="M59"/>
  <c r="M47"/>
  <c r="M71"/>
  <c r="M72"/>
  <c r="M54"/>
  <c r="M28"/>
  <c r="M4"/>
  <c r="M8"/>
  <c r="M7"/>
  <c r="M83"/>
  <c r="M95"/>
  <c r="M93"/>
  <c r="M23"/>
  <c r="M35"/>
  <c r="M79"/>
  <c r="M2"/>
  <c r="M57"/>
  <c r="M9"/>
  <c r="M91"/>
  <c r="M34"/>
  <c r="M31"/>
  <c r="M5"/>
  <c r="M48"/>
  <c r="M88"/>
  <c r="M86"/>
  <c r="M55"/>
  <c r="M51"/>
  <c r="M24"/>
  <c r="M84"/>
  <c r="M21"/>
  <c r="M46"/>
  <c r="M74"/>
  <c r="M29"/>
  <c r="M3"/>
  <c r="M61"/>
  <c r="M33"/>
  <c r="M58"/>
  <c r="M53"/>
  <c r="M52"/>
  <c r="M99"/>
  <c r="M26"/>
  <c r="M77"/>
  <c r="M78"/>
  <c r="L105" l="1"/>
  <c r="L104"/>
  <c r="L103"/>
  <c r="L102"/>
  <c r="L106"/>
  <c r="L101"/>
  <c r="I102"/>
  <c r="J106"/>
  <c r="I106"/>
  <c r="H109"/>
  <c r="K106"/>
  <c r="J102"/>
  <c r="I101"/>
  <c r="I103"/>
  <c r="I104"/>
  <c r="I105"/>
  <c r="K102"/>
  <c r="J101"/>
  <c r="J103"/>
  <c r="J104"/>
  <c r="J105"/>
  <c r="K101"/>
  <c r="K103"/>
  <c r="K104"/>
  <c r="K105"/>
  <c r="L107" l="1"/>
  <c r="L108" s="1"/>
  <c r="H107"/>
  <c r="H108" s="1"/>
  <c r="I107" l="1"/>
  <c r="I108" s="1"/>
  <c r="K107"/>
  <c r="K108" s="1"/>
  <c r="J107"/>
  <c r="J108" s="1"/>
</calcChain>
</file>

<file path=xl/sharedStrings.xml><?xml version="1.0" encoding="utf-8"?>
<sst xmlns="http://schemas.openxmlformats.org/spreadsheetml/2006/main" count="125" uniqueCount="26">
  <si>
    <t>OBJECTID</t>
  </si>
  <si>
    <t>id</t>
  </si>
  <si>
    <t>northing</t>
  </si>
  <si>
    <t>easting</t>
  </si>
  <si>
    <t>elevation</t>
  </si>
  <si>
    <t>type</t>
  </si>
  <si>
    <t>surface</t>
  </si>
  <si>
    <t>ctl_surf</t>
  </si>
  <si>
    <t>ALL</t>
  </si>
  <si>
    <t>Hard Surface</t>
  </si>
  <si>
    <t>Grass</t>
  </si>
  <si>
    <t>Tree</t>
  </si>
  <si>
    <t>N</t>
  </si>
  <si>
    <t>Average</t>
  </si>
  <si>
    <t>SD</t>
  </si>
  <si>
    <t>Min</t>
  </si>
  <si>
    <t>Max</t>
  </si>
  <si>
    <t>SS</t>
  </si>
  <si>
    <t>RMSE</t>
  </si>
  <si>
    <t>95% CI</t>
  </si>
  <si>
    <t>Absolute</t>
  </si>
  <si>
    <t>95th Percentile</t>
  </si>
  <si>
    <t>Urban</t>
  </si>
  <si>
    <t>GRASS</t>
  </si>
  <si>
    <t>TREES</t>
  </si>
  <si>
    <t>HS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</si>
</sst>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0" fillId="33" borderId="10" xfId="0" applyNumberFormat="1" applyFill="1" applyBorder="1" applyAlignment="1">
      <alignment wrapText="1"/>
    </xf>
    <xf numFmtId="165" fontId="0" fillId="0" borderId="0" xfId="0" applyNumberFormat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165" fontId="0" fillId="33" borderId="10" xfId="0" applyNumberFormat="1" applyFill="1" applyBorder="1" applyAlignment="1">
      <alignment horizontal="center" wrapText="1"/>
    </xf>
    <xf numFmtId="165" fontId="0" fillId="0" borderId="11" xfId="0" applyNumberFormat="1" applyBorder="1" applyAlignment="1">
      <alignment horizontal="center"/>
    </xf>
    <xf numFmtId="165" fontId="18" fillId="0" borderId="11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18" fillId="0" borderId="14" xfId="0" applyNumberFormat="1" applyFont="1" applyBorder="1" applyAlignment="1">
      <alignment horizontal="center"/>
    </xf>
    <xf numFmtId="165" fontId="0" fillId="33" borderId="0" xfId="0" applyNumberFormat="1" applyFill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b/>
        <i val="0"/>
        <color rgb="FFC00000"/>
      </font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workbookViewId="0">
      <pane xSplit="6" ySplit="1" topLeftCell="H95" activePane="bottomRight" state="frozenSplit"/>
      <selection pane="topRight" activeCell="F1" sqref="F1"/>
      <selection pane="bottomLeft" activeCell="C2" sqref="C2"/>
      <selection pane="bottomRight" activeCell="L113" sqref="L113"/>
    </sheetView>
  </sheetViews>
  <sheetFormatPr defaultRowHeight="15"/>
  <cols>
    <col min="1" max="1" width="9.7109375" style="1" customWidth="1"/>
    <col min="2" max="2" width="10.85546875" style="2" customWidth="1"/>
    <col min="3" max="3" width="18.42578125" style="5" customWidth="1"/>
    <col min="4" max="4" width="19.85546875" style="5" customWidth="1"/>
    <col min="5" max="5" width="16" style="5" customWidth="1"/>
    <col min="6" max="6" width="15.42578125" style="1" customWidth="1"/>
    <col min="7" max="7" width="17.42578125" style="5" customWidth="1"/>
    <col min="8" max="8" width="14.42578125" style="5" customWidth="1"/>
    <col min="9" max="9" width="9.5703125" style="3" customWidth="1"/>
    <col min="10" max="10" width="8.140625" style="3" customWidth="1"/>
    <col min="11" max="12" width="9.140625" style="3"/>
  </cols>
  <sheetData>
    <row r="1" spans="1:13" ht="30.75" thickBot="1">
      <c r="A1" s="1" t="s">
        <v>0</v>
      </c>
      <c r="B1" s="2" t="s">
        <v>1</v>
      </c>
      <c r="C1" s="5" t="s">
        <v>3</v>
      </c>
      <c r="D1" s="5" t="s">
        <v>2</v>
      </c>
      <c r="E1" s="5" t="s">
        <v>4</v>
      </c>
      <c r="F1" s="1" t="s">
        <v>5</v>
      </c>
      <c r="G1" s="5" t="s">
        <v>6</v>
      </c>
      <c r="H1" s="5" t="s">
        <v>7</v>
      </c>
      <c r="I1" s="4" t="s">
        <v>9</v>
      </c>
      <c r="J1" s="4" t="s">
        <v>10</v>
      </c>
      <c r="K1" s="4" t="s">
        <v>11</v>
      </c>
      <c r="L1" s="4" t="s">
        <v>22</v>
      </c>
      <c r="M1" s="4" t="s">
        <v>20</v>
      </c>
    </row>
    <row r="2" spans="1:13">
      <c r="A2" s="1">
        <v>0</v>
      </c>
      <c r="B2" s="1">
        <v>102</v>
      </c>
      <c r="C2" s="3">
        <v>1244863.926</v>
      </c>
      <c r="D2" s="3">
        <v>1667113.4720000001</v>
      </c>
      <c r="E2" s="3">
        <v>848.798</v>
      </c>
      <c r="F2" s="1" t="s">
        <v>23</v>
      </c>
      <c r="G2" s="3">
        <v>849.35706814900004</v>
      </c>
      <c r="H2" s="3">
        <v>-0.55906814900000001</v>
      </c>
      <c r="J2" s="3">
        <f>H2</f>
        <v>-0.55906814900000001</v>
      </c>
      <c r="M2" s="3">
        <f>ABS(H2)</f>
        <v>0.55906814900000001</v>
      </c>
    </row>
    <row r="3" spans="1:13">
      <c r="A3" s="1">
        <v>0</v>
      </c>
      <c r="B3" s="1">
        <v>302</v>
      </c>
      <c r="C3" s="3">
        <v>1224584.612</v>
      </c>
      <c r="D3" s="3">
        <v>1752132.2109999999</v>
      </c>
      <c r="E3" s="3">
        <v>858.05</v>
      </c>
      <c r="F3" s="1" t="s">
        <v>23</v>
      </c>
      <c r="G3" s="3">
        <v>858.18614424199995</v>
      </c>
      <c r="H3" s="3">
        <v>-0.136144242</v>
      </c>
      <c r="J3" s="3">
        <f>H3</f>
        <v>-0.136144242</v>
      </c>
      <c r="M3" s="3">
        <f>ABS(H3)</f>
        <v>0.136144242</v>
      </c>
    </row>
    <row r="4" spans="1:13">
      <c r="A4" s="1">
        <v>0</v>
      </c>
      <c r="B4" s="1">
        <v>402</v>
      </c>
      <c r="C4" s="3">
        <v>1179327.952</v>
      </c>
      <c r="D4" s="3">
        <v>1747902.702</v>
      </c>
      <c r="E4" s="3">
        <v>901.27599999999995</v>
      </c>
      <c r="F4" s="1" t="s">
        <v>23</v>
      </c>
      <c r="G4" s="3">
        <v>901.22700753200002</v>
      </c>
      <c r="H4" s="3">
        <v>4.8992467999900001E-2</v>
      </c>
      <c r="J4" s="3">
        <f>H4</f>
        <v>4.8992467999900001E-2</v>
      </c>
      <c r="M4" s="3">
        <f>ABS(H4)</f>
        <v>4.8992467999900001E-2</v>
      </c>
    </row>
    <row r="5" spans="1:13">
      <c r="A5" s="1">
        <v>0</v>
      </c>
      <c r="B5" s="1">
        <v>502</v>
      </c>
      <c r="C5" s="3">
        <v>1196608.041</v>
      </c>
      <c r="D5" s="3">
        <v>1688651.1470000001</v>
      </c>
      <c r="E5" s="3">
        <v>758.27099999999996</v>
      </c>
      <c r="F5" s="1" t="s">
        <v>23</v>
      </c>
      <c r="G5" s="3">
        <v>758.05991838299997</v>
      </c>
      <c r="H5" s="3">
        <v>0.211081617</v>
      </c>
      <c r="J5" s="3">
        <f>H5</f>
        <v>0.211081617</v>
      </c>
      <c r="M5" s="3">
        <f>ABS(H5)</f>
        <v>0.211081617</v>
      </c>
    </row>
    <row r="6" spans="1:13">
      <c r="A6" s="1">
        <v>0</v>
      </c>
      <c r="B6" s="1">
        <v>602</v>
      </c>
      <c r="C6" s="3">
        <v>1201902.6170000001</v>
      </c>
      <c r="D6" s="3">
        <v>1645803.11</v>
      </c>
      <c r="E6" s="3">
        <v>763.28200000000004</v>
      </c>
      <c r="F6" s="1" t="s">
        <v>23</v>
      </c>
      <c r="G6" s="3">
        <v>763.56860330400002</v>
      </c>
      <c r="H6" s="3">
        <v>-0.286603304</v>
      </c>
      <c r="J6" s="3">
        <f>H6</f>
        <v>-0.286603304</v>
      </c>
      <c r="M6" s="3">
        <f>ABS(H6)</f>
        <v>0.286603304</v>
      </c>
    </row>
    <row r="7" spans="1:13">
      <c r="A7" s="1">
        <v>0</v>
      </c>
      <c r="B7" s="1">
        <v>702</v>
      </c>
      <c r="C7" s="3">
        <v>1141876.1429999999</v>
      </c>
      <c r="D7" s="3">
        <v>1630524.514</v>
      </c>
      <c r="E7" s="3">
        <v>739.76499999999999</v>
      </c>
      <c r="F7" s="1" t="s">
        <v>23</v>
      </c>
      <c r="G7" s="3">
        <v>739.86123902300005</v>
      </c>
      <c r="H7" s="3">
        <v>-9.6239023000099996E-2</v>
      </c>
      <c r="J7" s="3">
        <f>H7</f>
        <v>-9.6239023000099996E-2</v>
      </c>
      <c r="M7" s="3">
        <f>ABS(H7)</f>
        <v>9.6239023000099996E-2</v>
      </c>
    </row>
    <row r="8" spans="1:13">
      <c r="A8" s="1">
        <v>0</v>
      </c>
      <c r="B8" s="1">
        <v>801</v>
      </c>
      <c r="C8" s="3">
        <v>1141560.388</v>
      </c>
      <c r="D8" s="3">
        <v>1666999.14</v>
      </c>
      <c r="E8" s="3">
        <v>597.14599999999996</v>
      </c>
      <c r="F8" s="1" t="s">
        <v>23</v>
      </c>
      <c r="G8" s="3">
        <v>597.13278999399995</v>
      </c>
      <c r="H8" s="3">
        <v>1.3210006E-2</v>
      </c>
      <c r="J8" s="3">
        <f>H8</f>
        <v>1.3210006E-2</v>
      </c>
      <c r="M8" s="3">
        <f>ABS(H8)</f>
        <v>1.3210006E-2</v>
      </c>
    </row>
    <row r="9" spans="1:13">
      <c r="A9" s="1">
        <v>0</v>
      </c>
      <c r="B9" s="1">
        <v>903</v>
      </c>
      <c r="C9" s="3">
        <v>1137606.699</v>
      </c>
      <c r="D9" s="3">
        <v>1710280.7439999999</v>
      </c>
      <c r="E9" s="3">
        <v>838.75800000000004</v>
      </c>
      <c r="F9" s="1" t="s">
        <v>23</v>
      </c>
      <c r="G9" s="3">
        <v>838.92334003300004</v>
      </c>
      <c r="H9" s="3">
        <v>-0.165340033</v>
      </c>
      <c r="J9" s="3">
        <f>H9</f>
        <v>-0.165340033</v>
      </c>
      <c r="M9" s="3">
        <f>ABS(H9)</f>
        <v>0.165340033</v>
      </c>
    </row>
    <row r="10" spans="1:13">
      <c r="A10" s="1">
        <v>0</v>
      </c>
      <c r="B10" s="1">
        <v>1002</v>
      </c>
      <c r="C10" s="3">
        <v>1136993.622</v>
      </c>
      <c r="D10" s="3">
        <v>1736616.166</v>
      </c>
      <c r="E10" s="3">
        <v>847.36500000000001</v>
      </c>
      <c r="F10" s="1" t="s">
        <v>23</v>
      </c>
      <c r="G10" s="3">
        <v>847.29864332299996</v>
      </c>
      <c r="H10" s="3">
        <v>6.6356677000000003E-2</v>
      </c>
      <c r="J10" s="3">
        <f>H10</f>
        <v>6.6356677000000003E-2</v>
      </c>
      <c r="M10" s="3">
        <f>ABS(H10)</f>
        <v>6.6356677000000003E-2</v>
      </c>
    </row>
    <row r="11" spans="1:13">
      <c r="A11" s="1">
        <v>0</v>
      </c>
      <c r="B11" s="1">
        <v>1102</v>
      </c>
      <c r="C11" s="3">
        <v>1110590.493</v>
      </c>
      <c r="D11" s="3">
        <v>1741478.861</v>
      </c>
      <c r="E11" s="3">
        <v>809.46900000000005</v>
      </c>
      <c r="F11" s="1" t="s">
        <v>23</v>
      </c>
      <c r="G11" s="3">
        <v>809.42951893999998</v>
      </c>
      <c r="H11" s="3">
        <v>3.9481060000100002E-2</v>
      </c>
      <c r="J11" s="3">
        <f>H11</f>
        <v>3.9481060000100002E-2</v>
      </c>
      <c r="M11" s="3">
        <f>ABS(H11)</f>
        <v>3.9481060000100002E-2</v>
      </c>
    </row>
    <row r="12" spans="1:13">
      <c r="A12" s="1">
        <v>0</v>
      </c>
      <c r="B12" s="1">
        <v>1202</v>
      </c>
      <c r="C12" s="3">
        <v>1105372.452</v>
      </c>
      <c r="D12" s="3">
        <v>1701094.192</v>
      </c>
      <c r="E12" s="3">
        <v>808.73400000000004</v>
      </c>
      <c r="F12" s="1" t="s">
        <v>23</v>
      </c>
      <c r="G12" s="3">
        <v>808.64266256600001</v>
      </c>
      <c r="H12" s="3">
        <v>9.1337433999999995E-2</v>
      </c>
      <c r="J12" s="3">
        <f>H12</f>
        <v>9.1337433999999995E-2</v>
      </c>
      <c r="M12" s="3">
        <f>ABS(H12)</f>
        <v>9.1337433999999995E-2</v>
      </c>
    </row>
    <row r="13" spans="1:13">
      <c r="A13" s="1">
        <v>0</v>
      </c>
      <c r="B13" s="1">
        <v>1302</v>
      </c>
      <c r="C13" s="3">
        <v>1111442.1129999999</v>
      </c>
      <c r="D13" s="3">
        <v>1657952.5190000001</v>
      </c>
      <c r="E13" s="3">
        <v>590.59900000000005</v>
      </c>
      <c r="F13" s="1" t="s">
        <v>23</v>
      </c>
      <c r="G13" s="3">
        <v>590.47498997499997</v>
      </c>
      <c r="H13" s="3">
        <v>0.124010025</v>
      </c>
      <c r="J13" s="3">
        <f>H13</f>
        <v>0.124010025</v>
      </c>
      <c r="M13" s="3">
        <f>ABS(H13)</f>
        <v>0.124010025</v>
      </c>
    </row>
    <row r="14" spans="1:13">
      <c r="A14" s="1">
        <v>0</v>
      </c>
      <c r="B14" s="1">
        <v>1402</v>
      </c>
      <c r="C14" s="3">
        <v>1082994.703</v>
      </c>
      <c r="D14" s="3">
        <v>1678609.76</v>
      </c>
      <c r="E14" s="3">
        <v>799.85799999999995</v>
      </c>
      <c r="F14" s="1" t="s">
        <v>23</v>
      </c>
      <c r="G14" s="3">
        <v>799.90541552800005</v>
      </c>
      <c r="H14" s="3">
        <v>-4.7415528000100002E-2</v>
      </c>
      <c r="J14" s="3">
        <f>H14</f>
        <v>-4.7415528000100002E-2</v>
      </c>
      <c r="M14" s="3">
        <f>ABS(H14)</f>
        <v>4.7415528000100002E-2</v>
      </c>
    </row>
    <row r="15" spans="1:13">
      <c r="A15" s="1">
        <v>0</v>
      </c>
      <c r="B15" s="1">
        <v>1502</v>
      </c>
      <c r="C15" s="3">
        <v>1084123.8359999999</v>
      </c>
      <c r="D15" s="3">
        <v>1711423.3929999999</v>
      </c>
      <c r="E15" s="3">
        <v>815.327</v>
      </c>
      <c r="F15" s="1" t="s">
        <v>23</v>
      </c>
      <c r="G15" s="3">
        <v>815.77431155199997</v>
      </c>
      <c r="H15" s="3">
        <v>-0.447311552</v>
      </c>
      <c r="J15" s="3">
        <f>H15</f>
        <v>-0.447311552</v>
      </c>
      <c r="M15" s="3">
        <f>ABS(H15)</f>
        <v>0.447311552</v>
      </c>
    </row>
    <row r="16" spans="1:13">
      <c r="A16" s="1">
        <v>0</v>
      </c>
      <c r="B16" s="1">
        <v>1602</v>
      </c>
      <c r="C16" s="3">
        <v>1066543.2009999999</v>
      </c>
      <c r="D16" s="3">
        <v>1726247.743</v>
      </c>
      <c r="E16" s="3">
        <v>819.33399999999995</v>
      </c>
      <c r="F16" s="1" t="s">
        <v>23</v>
      </c>
      <c r="G16" s="3">
        <v>819.41503310400003</v>
      </c>
      <c r="H16" s="3">
        <v>-8.1033104000099998E-2</v>
      </c>
      <c r="J16" s="3">
        <f>H16</f>
        <v>-8.1033104000099998E-2</v>
      </c>
      <c r="M16" s="3">
        <f>ABS(H16)</f>
        <v>8.1033104000099998E-2</v>
      </c>
    </row>
    <row r="17" spans="1:13">
      <c r="A17" s="1">
        <v>0</v>
      </c>
      <c r="B17" s="1">
        <v>1702</v>
      </c>
      <c r="C17" s="3">
        <v>1056204.101</v>
      </c>
      <c r="D17" s="3">
        <v>1681963.6359999999</v>
      </c>
      <c r="E17" s="3">
        <v>661.11800000000005</v>
      </c>
      <c r="F17" s="1" t="s">
        <v>23</v>
      </c>
      <c r="G17" s="3">
        <v>661.05794141800004</v>
      </c>
      <c r="H17" s="3">
        <v>6.0058581999999999E-2</v>
      </c>
      <c r="J17" s="3">
        <f>H17</f>
        <v>6.0058581999999999E-2</v>
      </c>
      <c r="M17" s="3">
        <f>ABS(H17)</f>
        <v>6.0058581999999999E-2</v>
      </c>
    </row>
    <row r="18" spans="1:13">
      <c r="A18" s="1">
        <v>0</v>
      </c>
      <c r="B18" s="1">
        <v>1802</v>
      </c>
      <c r="C18" s="3">
        <v>1033440.143</v>
      </c>
      <c r="D18" s="3">
        <v>1715521.5330000001</v>
      </c>
      <c r="E18" s="3">
        <v>756.26199999999994</v>
      </c>
      <c r="F18" s="1" t="s">
        <v>23</v>
      </c>
      <c r="G18" s="3">
        <v>755.84001524300004</v>
      </c>
      <c r="H18" s="3">
        <v>0.42198475699999999</v>
      </c>
      <c r="J18" s="3">
        <f>H18</f>
        <v>0.42198475699999999</v>
      </c>
      <c r="M18" s="3">
        <f>ABS(H18)</f>
        <v>0.42198475699999999</v>
      </c>
    </row>
    <row r="19" spans="1:13">
      <c r="A19" s="1">
        <v>0</v>
      </c>
      <c r="B19" s="1">
        <v>1902</v>
      </c>
      <c r="C19" s="3">
        <v>1170294.463</v>
      </c>
      <c r="D19" s="3">
        <v>1715757.108</v>
      </c>
      <c r="E19" s="3">
        <v>842.36400000000003</v>
      </c>
      <c r="F19" s="1" t="s">
        <v>23</v>
      </c>
      <c r="G19" s="3">
        <v>842.16000957699998</v>
      </c>
      <c r="H19" s="3">
        <v>0.203990423</v>
      </c>
      <c r="J19" s="3">
        <f>H19</f>
        <v>0.203990423</v>
      </c>
      <c r="M19" s="3">
        <f>ABS(H19)</f>
        <v>0.203990423</v>
      </c>
    </row>
    <row r="20" spans="1:13">
      <c r="A20" s="1">
        <v>0</v>
      </c>
      <c r="B20" s="1">
        <v>2002</v>
      </c>
      <c r="C20" s="3">
        <v>1175399.6599999999</v>
      </c>
      <c r="D20" s="3">
        <v>1650353.895</v>
      </c>
      <c r="E20" s="3">
        <v>714.20600000000002</v>
      </c>
      <c r="F20" s="1" t="s">
        <v>23</v>
      </c>
      <c r="G20" s="3">
        <v>714.31266099499999</v>
      </c>
      <c r="H20" s="3">
        <v>-0.10666099499999999</v>
      </c>
      <c r="J20" s="3">
        <f>H20</f>
        <v>-0.10666099499999999</v>
      </c>
      <c r="M20" s="3">
        <f>ABS(H20)</f>
        <v>0.10666099499999999</v>
      </c>
    </row>
    <row r="21" spans="1:13">
      <c r="A21" s="1">
        <v>0</v>
      </c>
      <c r="B21" s="1">
        <v>2102</v>
      </c>
      <c r="C21" s="3">
        <v>1217491.889</v>
      </c>
      <c r="D21" s="3">
        <v>1725015.504</v>
      </c>
      <c r="E21" s="3">
        <v>842.28499999999997</v>
      </c>
      <c r="F21" s="1" t="s">
        <v>23</v>
      </c>
      <c r="G21" s="3">
        <v>842.45080916999996</v>
      </c>
      <c r="H21" s="3">
        <v>-0.16580917000000001</v>
      </c>
      <c r="J21" s="3">
        <f>H21</f>
        <v>-0.16580917000000001</v>
      </c>
      <c r="M21" s="3">
        <f>ABS(H21)</f>
        <v>0.16580917000000001</v>
      </c>
    </row>
    <row r="22" spans="1:13">
      <c r="A22" s="1">
        <v>0</v>
      </c>
      <c r="B22" s="1">
        <v>2202</v>
      </c>
      <c r="C22" s="3">
        <v>1224298.024</v>
      </c>
      <c r="D22" s="3">
        <v>1687919.87</v>
      </c>
      <c r="E22" s="3">
        <v>860.42700000000002</v>
      </c>
      <c r="F22" s="1" t="s">
        <v>23</v>
      </c>
      <c r="G22" s="3">
        <v>860.23083677499994</v>
      </c>
      <c r="H22" s="3">
        <v>0.196163225</v>
      </c>
      <c r="J22" s="3">
        <f>H22</f>
        <v>0.196163225</v>
      </c>
      <c r="M22" s="3">
        <f>ABS(H22)</f>
        <v>0.196163225</v>
      </c>
    </row>
    <row r="23" spans="1:13">
      <c r="A23" s="1">
        <v>0</v>
      </c>
      <c r="B23" s="1">
        <v>3902</v>
      </c>
      <c r="C23" s="3">
        <v>1154399.548</v>
      </c>
      <c r="D23" s="3">
        <v>1646127.4909999999</v>
      </c>
      <c r="E23" s="3">
        <v>771.47799999999995</v>
      </c>
      <c r="F23" s="1" t="s">
        <v>23</v>
      </c>
      <c r="G23" s="3">
        <v>771.16845537100005</v>
      </c>
      <c r="H23" s="3">
        <v>0.30954462900000002</v>
      </c>
      <c r="J23" s="3">
        <f>H23</f>
        <v>0.30954462900000002</v>
      </c>
      <c r="M23" s="3">
        <f>ABS(H23)</f>
        <v>0.30954462900000002</v>
      </c>
    </row>
    <row r="24" spans="1:13">
      <c r="A24" s="1">
        <v>0</v>
      </c>
      <c r="B24" s="1">
        <v>4002</v>
      </c>
      <c r="C24" s="3">
        <v>1121025.05</v>
      </c>
      <c r="D24" s="3">
        <v>1720095.0430000001</v>
      </c>
      <c r="E24" s="3">
        <v>838.47699999999998</v>
      </c>
      <c r="F24" s="1" t="s">
        <v>23</v>
      </c>
      <c r="G24" s="3">
        <v>838.45204329700005</v>
      </c>
      <c r="H24" s="3">
        <v>2.49567029999E-2</v>
      </c>
      <c r="J24" s="3">
        <f>H24</f>
        <v>2.49567029999E-2</v>
      </c>
      <c r="M24" s="3">
        <f>ABS(H24)</f>
        <v>2.49567029999E-2</v>
      </c>
    </row>
    <row r="25" spans="1:13">
      <c r="A25" s="1">
        <v>0</v>
      </c>
      <c r="B25" s="1">
        <v>4102</v>
      </c>
      <c r="C25" s="3">
        <v>1226141.7549999999</v>
      </c>
      <c r="D25" s="3">
        <v>1659286.567</v>
      </c>
      <c r="E25" s="3">
        <v>810.09199999999998</v>
      </c>
      <c r="F25" s="1" t="s">
        <v>23</v>
      </c>
      <c r="G25" s="3">
        <v>810.20191965200002</v>
      </c>
      <c r="H25" s="3">
        <v>-0.10991965200000001</v>
      </c>
      <c r="J25" s="3">
        <f>H25</f>
        <v>-0.10991965200000001</v>
      </c>
      <c r="M25" s="3">
        <f>ABS(H25)</f>
        <v>0.10991965200000001</v>
      </c>
    </row>
    <row r="26" spans="1:13">
      <c r="A26" s="1">
        <v>0</v>
      </c>
      <c r="B26" s="1">
        <v>5010</v>
      </c>
      <c r="C26" s="3">
        <v>1238283.2930000001</v>
      </c>
      <c r="D26" s="3">
        <v>1702234.004</v>
      </c>
      <c r="E26" s="3">
        <v>854.17399999999998</v>
      </c>
      <c r="F26" s="1" t="s">
        <v>23</v>
      </c>
      <c r="G26" s="3">
        <v>854.39002420899999</v>
      </c>
      <c r="H26" s="3">
        <v>-0.21602420899999999</v>
      </c>
      <c r="J26" s="3">
        <f>H26</f>
        <v>-0.21602420899999999</v>
      </c>
      <c r="M26" s="3">
        <f>ABS(H26)</f>
        <v>0.21602420899999999</v>
      </c>
    </row>
    <row r="27" spans="1:13">
      <c r="A27" s="1">
        <v>0</v>
      </c>
      <c r="B27" s="1">
        <v>101</v>
      </c>
      <c r="C27" s="3">
        <v>1244832.6599999999</v>
      </c>
      <c r="D27" s="3">
        <v>1667074.912</v>
      </c>
      <c r="E27" s="3">
        <v>847.52099999999996</v>
      </c>
      <c r="F27" s="1" t="s">
        <v>25</v>
      </c>
      <c r="G27" s="3">
        <v>847.70969696500003</v>
      </c>
      <c r="H27" s="3">
        <v>-0.18869696499999999</v>
      </c>
      <c r="I27" s="3">
        <f>H27</f>
        <v>-0.18869696499999999</v>
      </c>
      <c r="M27" s="3">
        <f>ABS(H27)</f>
        <v>0.18869696499999999</v>
      </c>
    </row>
    <row r="28" spans="1:13">
      <c r="A28" s="1">
        <v>0</v>
      </c>
      <c r="B28" s="1">
        <v>301</v>
      </c>
      <c r="C28" s="3">
        <v>1224619.0160000001</v>
      </c>
      <c r="D28" s="3">
        <v>1752149.138</v>
      </c>
      <c r="E28" s="3">
        <v>857.78099999999995</v>
      </c>
      <c r="F28" s="1" t="s">
        <v>25</v>
      </c>
      <c r="G28" s="3">
        <v>857.83783932400002</v>
      </c>
      <c r="H28" s="3">
        <v>-5.68393240001E-2</v>
      </c>
      <c r="I28" s="3">
        <f>H28</f>
        <v>-5.68393240001E-2</v>
      </c>
      <c r="M28" s="3">
        <f>ABS(H28)</f>
        <v>5.68393240001E-2</v>
      </c>
    </row>
    <row r="29" spans="1:13">
      <c r="A29" s="1">
        <v>0</v>
      </c>
      <c r="B29" s="1">
        <v>401</v>
      </c>
      <c r="C29" s="3">
        <v>1179300.5190000001</v>
      </c>
      <c r="D29" s="3">
        <v>1747904.155</v>
      </c>
      <c r="E29" s="3">
        <v>900.42100000000005</v>
      </c>
      <c r="F29" s="1" t="s">
        <v>25</v>
      </c>
      <c r="G29" s="3">
        <v>900.17245649200004</v>
      </c>
      <c r="H29" s="3">
        <v>0.248543508</v>
      </c>
      <c r="I29" s="3">
        <f>H29</f>
        <v>0.248543508</v>
      </c>
      <c r="M29" s="3">
        <f>ABS(H29)</f>
        <v>0.248543508</v>
      </c>
    </row>
    <row r="30" spans="1:13">
      <c r="A30" s="1">
        <v>0</v>
      </c>
      <c r="B30" s="1">
        <v>501</v>
      </c>
      <c r="C30" s="3">
        <v>1196668.4410000001</v>
      </c>
      <c r="D30" s="3">
        <v>1688614.6780000001</v>
      </c>
      <c r="E30" s="3">
        <v>758.73199999999997</v>
      </c>
      <c r="F30" s="1" t="s">
        <v>25</v>
      </c>
      <c r="G30" s="3">
        <v>758.60212961299999</v>
      </c>
      <c r="H30" s="3">
        <v>0.129870387</v>
      </c>
      <c r="I30" s="3">
        <f>H30</f>
        <v>0.129870387</v>
      </c>
      <c r="M30" s="3">
        <f>ABS(H30)</f>
        <v>0.129870387</v>
      </c>
    </row>
    <row r="31" spans="1:13">
      <c r="A31" s="1">
        <v>0</v>
      </c>
      <c r="B31" s="1">
        <v>601</v>
      </c>
      <c r="C31" s="3">
        <v>1201850.5730000001</v>
      </c>
      <c r="D31" s="3">
        <v>1645779.7720000001</v>
      </c>
      <c r="E31" s="3">
        <v>762.35699999999997</v>
      </c>
      <c r="F31" s="1" t="s">
        <v>25</v>
      </c>
      <c r="G31" s="3">
        <v>762.10362452499999</v>
      </c>
      <c r="H31" s="3">
        <v>0.25337547500000002</v>
      </c>
      <c r="I31" s="3">
        <f>H31</f>
        <v>0.25337547500000002</v>
      </c>
      <c r="M31" s="3">
        <f>ABS(H31)</f>
        <v>0.25337547500000002</v>
      </c>
    </row>
    <row r="32" spans="1:13">
      <c r="A32" s="1">
        <v>0</v>
      </c>
      <c r="B32" s="1">
        <v>701</v>
      </c>
      <c r="C32" s="3">
        <v>1141807.5549999999</v>
      </c>
      <c r="D32" s="3">
        <v>1630554.5009999999</v>
      </c>
      <c r="E32" s="3">
        <v>739.86199999999997</v>
      </c>
      <c r="F32" s="1" t="s">
        <v>25</v>
      </c>
      <c r="G32" s="3">
        <v>739.77955425599998</v>
      </c>
      <c r="H32" s="3">
        <v>8.2445744000000001E-2</v>
      </c>
      <c r="I32" s="3">
        <f>H32</f>
        <v>8.2445744000000001E-2</v>
      </c>
      <c r="M32" s="3">
        <f>ABS(H32)</f>
        <v>8.2445744000000001E-2</v>
      </c>
    </row>
    <row r="33" spans="1:13">
      <c r="A33" s="1">
        <v>0</v>
      </c>
      <c r="B33" s="1">
        <v>802</v>
      </c>
      <c r="C33" s="3">
        <v>1141519.9920000001</v>
      </c>
      <c r="D33" s="3">
        <v>1667025.558</v>
      </c>
      <c r="E33" s="3">
        <v>598.77200000000005</v>
      </c>
      <c r="F33" s="1" t="s">
        <v>25</v>
      </c>
      <c r="G33" s="3">
        <v>598.70445621500005</v>
      </c>
      <c r="H33" s="3">
        <v>6.7543784999999995E-2</v>
      </c>
      <c r="I33" s="3">
        <f>H33</f>
        <v>6.7543784999999995E-2</v>
      </c>
      <c r="M33" s="3">
        <f>ABS(H33)</f>
        <v>6.7543784999999995E-2</v>
      </c>
    </row>
    <row r="34" spans="1:13">
      <c r="A34" s="1">
        <v>0</v>
      </c>
      <c r="B34" s="1">
        <v>901</v>
      </c>
      <c r="C34" s="3">
        <v>1137655.023</v>
      </c>
      <c r="D34" s="3">
        <v>1710061.36</v>
      </c>
      <c r="E34" s="3">
        <v>836.50099999999998</v>
      </c>
      <c r="F34" s="1" t="s">
        <v>25</v>
      </c>
      <c r="G34" s="3">
        <v>836.66959008499998</v>
      </c>
      <c r="H34" s="3">
        <v>-0.168590085</v>
      </c>
      <c r="I34" s="3">
        <f>H34</f>
        <v>-0.168590085</v>
      </c>
      <c r="M34" s="3">
        <f>ABS(H34)</f>
        <v>0.168590085</v>
      </c>
    </row>
    <row r="35" spans="1:13">
      <c r="A35" s="1">
        <v>0</v>
      </c>
      <c r="B35" s="1">
        <v>1001</v>
      </c>
      <c r="C35" s="3">
        <v>1136947.612</v>
      </c>
      <c r="D35" s="3">
        <v>1736668.6540000001</v>
      </c>
      <c r="E35" s="3">
        <v>845.41300000000001</v>
      </c>
      <c r="F35" s="1" t="s">
        <v>25</v>
      </c>
      <c r="G35" s="3">
        <v>845.120183172</v>
      </c>
      <c r="H35" s="3">
        <v>0.29281682799999997</v>
      </c>
      <c r="I35" s="3">
        <f>H35</f>
        <v>0.29281682799999997</v>
      </c>
      <c r="M35" s="3">
        <f>ABS(H35)</f>
        <v>0.29281682799999997</v>
      </c>
    </row>
    <row r="36" spans="1:13">
      <c r="A36" s="1">
        <v>0</v>
      </c>
      <c r="B36" s="1">
        <v>1101</v>
      </c>
      <c r="C36" s="3">
        <v>1110555.456</v>
      </c>
      <c r="D36" s="3">
        <v>1741458.196</v>
      </c>
      <c r="E36" s="3">
        <v>810.60500000000002</v>
      </c>
      <c r="F36" s="1" t="s">
        <v>25</v>
      </c>
      <c r="G36" s="3">
        <v>810.46901175899995</v>
      </c>
      <c r="H36" s="3">
        <v>0.13598824100000001</v>
      </c>
      <c r="I36" s="3">
        <f>H36</f>
        <v>0.13598824100000001</v>
      </c>
      <c r="M36" s="3">
        <f>ABS(H36)</f>
        <v>0.13598824100000001</v>
      </c>
    </row>
    <row r="37" spans="1:13">
      <c r="A37" s="1">
        <v>0</v>
      </c>
      <c r="B37" s="1">
        <v>1201</v>
      </c>
      <c r="C37" s="3">
        <v>1105398.54</v>
      </c>
      <c r="D37" s="3">
        <v>1701133.93</v>
      </c>
      <c r="E37" s="3">
        <v>808.86800000000005</v>
      </c>
      <c r="F37" s="1" t="s">
        <v>25</v>
      </c>
      <c r="G37" s="3">
        <v>808.63659998399999</v>
      </c>
      <c r="H37" s="3">
        <v>0.23140001599999999</v>
      </c>
      <c r="I37" s="3">
        <f>H37</f>
        <v>0.23140001599999999</v>
      </c>
      <c r="M37" s="3">
        <f>ABS(H37)</f>
        <v>0.23140001599999999</v>
      </c>
    </row>
    <row r="38" spans="1:13">
      <c r="A38" s="1">
        <v>0</v>
      </c>
      <c r="B38" s="1">
        <v>1301</v>
      </c>
      <c r="C38" s="3">
        <v>1111450.8459999999</v>
      </c>
      <c r="D38" s="3">
        <v>1657895.0419999999</v>
      </c>
      <c r="E38" s="3">
        <v>589.65800000000002</v>
      </c>
      <c r="F38" s="1" t="s">
        <v>25</v>
      </c>
      <c r="G38" s="3">
        <v>589.47468207099996</v>
      </c>
      <c r="H38" s="3">
        <v>0.18331792899999999</v>
      </c>
      <c r="I38" s="3">
        <f>H38</f>
        <v>0.18331792899999999</v>
      </c>
      <c r="M38" s="3">
        <f>ABS(H38)</f>
        <v>0.18331792899999999</v>
      </c>
    </row>
    <row r="39" spans="1:13">
      <c r="A39" s="1">
        <v>0</v>
      </c>
      <c r="B39" s="1">
        <v>1401</v>
      </c>
      <c r="C39" s="3">
        <v>1082987.9580000001</v>
      </c>
      <c r="D39" s="3">
        <v>1678638.1740000001</v>
      </c>
      <c r="E39" s="3">
        <v>801.98400000000004</v>
      </c>
      <c r="F39" s="1" t="s">
        <v>25</v>
      </c>
      <c r="G39" s="3">
        <v>801.77963561399997</v>
      </c>
      <c r="H39" s="3">
        <v>0.20436438600000001</v>
      </c>
      <c r="I39" s="3">
        <f>H39</f>
        <v>0.20436438600000001</v>
      </c>
      <c r="M39" s="3">
        <f>ABS(H39)</f>
        <v>0.20436438600000001</v>
      </c>
    </row>
    <row r="40" spans="1:13">
      <c r="A40" s="1">
        <v>0</v>
      </c>
      <c r="B40" s="1">
        <v>1501</v>
      </c>
      <c r="C40" s="3">
        <v>1084077.4739999999</v>
      </c>
      <c r="D40" s="3">
        <v>1711460.0249999999</v>
      </c>
      <c r="E40" s="3">
        <v>817.85900000000004</v>
      </c>
      <c r="F40" s="1" t="s">
        <v>25</v>
      </c>
      <c r="G40" s="3">
        <v>817.82401715200001</v>
      </c>
      <c r="H40" s="3">
        <v>3.4982847999999997E-2</v>
      </c>
      <c r="I40" s="3">
        <f>H40</f>
        <v>3.4982847999999997E-2</v>
      </c>
      <c r="M40" s="3">
        <f>ABS(H40)</f>
        <v>3.4982847999999997E-2</v>
      </c>
    </row>
    <row r="41" spans="1:13">
      <c r="A41" s="1">
        <v>0</v>
      </c>
      <c r="B41" s="1">
        <v>1601</v>
      </c>
      <c r="C41" s="3">
        <v>1066579.379</v>
      </c>
      <c r="D41" s="3">
        <v>1726247.581</v>
      </c>
      <c r="E41" s="3">
        <v>819.89700000000005</v>
      </c>
      <c r="F41" s="1" t="s">
        <v>25</v>
      </c>
      <c r="G41" s="3">
        <v>819.64749387500001</v>
      </c>
      <c r="H41" s="3">
        <v>0.249506125</v>
      </c>
      <c r="I41" s="3">
        <f>H41</f>
        <v>0.249506125</v>
      </c>
      <c r="M41" s="3">
        <f>ABS(H41)</f>
        <v>0.249506125</v>
      </c>
    </row>
    <row r="42" spans="1:13">
      <c r="A42" s="1">
        <v>0</v>
      </c>
      <c r="B42" s="1">
        <v>1701</v>
      </c>
      <c r="C42" s="3">
        <v>1056178.814</v>
      </c>
      <c r="D42" s="3">
        <v>1681899.6070000001</v>
      </c>
      <c r="E42" s="3">
        <v>658.49900000000002</v>
      </c>
      <c r="F42" s="1" t="s">
        <v>25</v>
      </c>
      <c r="G42" s="3">
        <v>658.645738596</v>
      </c>
      <c r="H42" s="3">
        <v>-0.146738596</v>
      </c>
      <c r="I42" s="3">
        <f>H42</f>
        <v>-0.146738596</v>
      </c>
      <c r="M42" s="3">
        <f>ABS(H42)</f>
        <v>0.146738596</v>
      </c>
    </row>
    <row r="43" spans="1:13">
      <c r="A43" s="1">
        <v>0</v>
      </c>
      <c r="B43" s="1">
        <v>1801</v>
      </c>
      <c r="C43" s="3">
        <v>1033490.374</v>
      </c>
      <c r="D43" s="3">
        <v>1715482.669</v>
      </c>
      <c r="E43" s="3">
        <v>762.80799999999999</v>
      </c>
      <c r="F43" s="1" t="s">
        <v>25</v>
      </c>
      <c r="G43" s="3">
        <v>762.31616478000001</v>
      </c>
      <c r="H43" s="3">
        <v>0.49183522000000002</v>
      </c>
      <c r="I43" s="3">
        <f>H43</f>
        <v>0.49183522000000002</v>
      </c>
      <c r="M43" s="3">
        <f>ABS(H43)</f>
        <v>0.49183522000000002</v>
      </c>
    </row>
    <row r="44" spans="1:13">
      <c r="A44" s="1">
        <v>0</v>
      </c>
      <c r="B44" s="1">
        <v>1901</v>
      </c>
      <c r="C44" s="3">
        <v>1170282.7819999999</v>
      </c>
      <c r="D44" s="3">
        <v>1715809.2039999999</v>
      </c>
      <c r="E44" s="3">
        <v>839.899</v>
      </c>
      <c r="F44" s="1" t="s">
        <v>25</v>
      </c>
      <c r="G44" s="3">
        <v>839.66308231300002</v>
      </c>
      <c r="H44" s="3">
        <v>0.23591768699999999</v>
      </c>
      <c r="I44" s="3">
        <f>H44</f>
        <v>0.23591768699999999</v>
      </c>
      <c r="M44" s="3">
        <f>ABS(H44)</f>
        <v>0.23591768699999999</v>
      </c>
    </row>
    <row r="45" spans="1:13">
      <c r="A45" s="1">
        <v>0</v>
      </c>
      <c r="B45" s="1">
        <v>2001</v>
      </c>
      <c r="C45" s="3">
        <v>1175413.0490000001</v>
      </c>
      <c r="D45" s="3">
        <v>1650388.085</v>
      </c>
      <c r="E45" s="3">
        <v>712.26099999999997</v>
      </c>
      <c r="F45" s="1" t="s">
        <v>25</v>
      </c>
      <c r="G45" s="3">
        <v>711.91621957400002</v>
      </c>
      <c r="H45" s="3">
        <v>0.34478042599999997</v>
      </c>
      <c r="I45" s="3">
        <f>H45</f>
        <v>0.34478042599999997</v>
      </c>
      <c r="M45" s="3">
        <f>ABS(H45)</f>
        <v>0.34478042599999997</v>
      </c>
    </row>
    <row r="46" spans="1:13">
      <c r="A46" s="1">
        <v>0</v>
      </c>
      <c r="B46" s="1">
        <v>2004</v>
      </c>
      <c r="C46" s="3">
        <v>1175439.7009999999</v>
      </c>
      <c r="D46" s="3">
        <v>1650256.0719999999</v>
      </c>
      <c r="E46" s="3">
        <v>719.29100000000005</v>
      </c>
      <c r="F46" s="1" t="s">
        <v>25</v>
      </c>
      <c r="G46" s="3">
        <v>719.31938198900002</v>
      </c>
      <c r="H46" s="3">
        <v>-2.8381989E-2</v>
      </c>
      <c r="I46" s="3">
        <f>H46</f>
        <v>-2.8381989E-2</v>
      </c>
      <c r="M46" s="3">
        <f>ABS(H46)</f>
        <v>2.8381989E-2</v>
      </c>
    </row>
    <row r="47" spans="1:13">
      <c r="A47" s="1">
        <v>0</v>
      </c>
      <c r="B47" s="1">
        <v>2101</v>
      </c>
      <c r="C47" s="3">
        <v>1217526.1100000001</v>
      </c>
      <c r="D47" s="3">
        <v>1725051.08</v>
      </c>
      <c r="E47" s="3">
        <v>843.34</v>
      </c>
      <c r="F47" s="1" t="s">
        <v>25</v>
      </c>
      <c r="G47" s="3">
        <v>843.23578147600006</v>
      </c>
      <c r="H47" s="3">
        <v>0.10421852400000001</v>
      </c>
      <c r="I47" s="3">
        <f>H47</f>
        <v>0.10421852400000001</v>
      </c>
      <c r="M47" s="3">
        <f>ABS(H47)</f>
        <v>0.10421852400000001</v>
      </c>
    </row>
    <row r="48" spans="1:13">
      <c r="A48" s="1">
        <v>0</v>
      </c>
      <c r="B48" s="1">
        <v>2201</v>
      </c>
      <c r="C48" s="3">
        <v>1224334.422</v>
      </c>
      <c r="D48" s="3">
        <v>1687894.7250000001</v>
      </c>
      <c r="E48" s="3">
        <v>860.90599999999995</v>
      </c>
      <c r="F48" s="1" t="s">
        <v>25</v>
      </c>
      <c r="G48" s="3">
        <v>860.99828341499995</v>
      </c>
      <c r="H48" s="3">
        <v>-9.2283414999999994E-2</v>
      </c>
      <c r="I48" s="3">
        <f>H48</f>
        <v>-9.2283414999999994E-2</v>
      </c>
      <c r="M48" s="3">
        <f>ABS(H48)</f>
        <v>9.2283414999999994E-2</v>
      </c>
    </row>
    <row r="49" spans="1:13">
      <c r="A49" s="1">
        <v>0</v>
      </c>
      <c r="B49" s="1">
        <v>3901</v>
      </c>
      <c r="C49" s="3">
        <v>1154337.578</v>
      </c>
      <c r="D49" s="3">
        <v>1646100.514</v>
      </c>
      <c r="E49" s="3">
        <v>775.82399999999996</v>
      </c>
      <c r="F49" s="1" t="s">
        <v>25</v>
      </c>
      <c r="G49" s="3">
        <v>775.62341794999998</v>
      </c>
      <c r="H49" s="3">
        <v>0.20058205000000001</v>
      </c>
      <c r="I49" s="3">
        <f>H49</f>
        <v>0.20058205000000001</v>
      </c>
      <c r="M49" s="3">
        <f>ABS(H49)</f>
        <v>0.20058205000000001</v>
      </c>
    </row>
    <row r="50" spans="1:13">
      <c r="A50" s="1">
        <v>0</v>
      </c>
      <c r="B50" s="1">
        <v>4001</v>
      </c>
      <c r="C50" s="3">
        <v>1120987.71</v>
      </c>
      <c r="D50" s="3">
        <v>1720160.679</v>
      </c>
      <c r="E50" s="3">
        <v>836.70799999999997</v>
      </c>
      <c r="F50" s="1" t="s">
        <v>25</v>
      </c>
      <c r="G50" s="3">
        <v>836.66271853299997</v>
      </c>
      <c r="H50" s="3">
        <v>4.5281466999999999E-2</v>
      </c>
      <c r="I50" s="3">
        <f>H50</f>
        <v>4.5281466999999999E-2</v>
      </c>
      <c r="M50" s="3">
        <f>ABS(H50)</f>
        <v>4.5281466999999999E-2</v>
      </c>
    </row>
    <row r="51" spans="1:13">
      <c r="A51" s="1">
        <v>0</v>
      </c>
      <c r="B51" s="1">
        <v>4101</v>
      </c>
      <c r="C51" s="3">
        <v>1226089.929</v>
      </c>
      <c r="D51" s="3">
        <v>1659285.56</v>
      </c>
      <c r="E51" s="3">
        <v>809.53399999999999</v>
      </c>
      <c r="F51" s="1" t="s">
        <v>25</v>
      </c>
      <c r="G51" s="3">
        <v>809.12517425199997</v>
      </c>
      <c r="H51" s="3">
        <v>0.40882574799999999</v>
      </c>
      <c r="I51" s="3">
        <f>H51</f>
        <v>0.40882574799999999</v>
      </c>
      <c r="M51" s="3">
        <f>ABS(H51)</f>
        <v>0.40882574799999999</v>
      </c>
    </row>
    <row r="52" spans="1:13">
      <c r="A52" s="1">
        <v>0</v>
      </c>
      <c r="B52" s="1">
        <v>5008</v>
      </c>
      <c r="C52" s="3">
        <v>1238346.2749999999</v>
      </c>
      <c r="D52" s="3">
        <v>1702165.1359999999</v>
      </c>
      <c r="E52" s="3">
        <v>853.45699999999999</v>
      </c>
      <c r="F52" s="1" t="s">
        <v>25</v>
      </c>
      <c r="G52" s="3">
        <v>853.42352090199995</v>
      </c>
      <c r="H52" s="3">
        <v>3.3479097999999999E-2</v>
      </c>
      <c r="I52" s="3">
        <f>H52</f>
        <v>3.3479097999999999E-2</v>
      </c>
      <c r="M52" s="3">
        <f>ABS(H52)</f>
        <v>3.3479097999999999E-2</v>
      </c>
    </row>
    <row r="53" spans="1:13">
      <c r="A53" s="1">
        <v>0</v>
      </c>
      <c r="B53" s="1">
        <v>103</v>
      </c>
      <c r="C53" s="3">
        <v>1244856.902</v>
      </c>
      <c r="D53" s="3">
        <v>1667029.5560000001</v>
      </c>
      <c r="E53" s="3">
        <v>845.05</v>
      </c>
      <c r="F53" s="1" t="s">
        <v>24</v>
      </c>
      <c r="G53" s="3">
        <v>845.23964622699998</v>
      </c>
      <c r="H53" s="3">
        <v>-0.189646227</v>
      </c>
      <c r="K53" s="3">
        <f>H53</f>
        <v>-0.189646227</v>
      </c>
      <c r="M53" s="3">
        <f>ABS(H53)</f>
        <v>0.189646227</v>
      </c>
    </row>
    <row r="54" spans="1:13">
      <c r="A54" s="1">
        <v>0</v>
      </c>
      <c r="B54" s="1">
        <v>303</v>
      </c>
      <c r="C54" s="3">
        <v>1224671.827</v>
      </c>
      <c r="D54" s="3">
        <v>1752088.1980000001</v>
      </c>
      <c r="E54" s="3">
        <v>853.6</v>
      </c>
      <c r="F54" s="1" t="s">
        <v>24</v>
      </c>
      <c r="G54" s="3">
        <v>853.73665334600003</v>
      </c>
      <c r="H54" s="3">
        <v>-0.13665334600000001</v>
      </c>
      <c r="K54" s="3">
        <f>H54</f>
        <v>-0.13665334600000001</v>
      </c>
      <c r="M54" s="3">
        <f>ABS(H54)</f>
        <v>0.13665334600000001</v>
      </c>
    </row>
    <row r="55" spans="1:13">
      <c r="A55" s="1">
        <v>0</v>
      </c>
      <c r="B55" s="1">
        <v>403</v>
      </c>
      <c r="C55" s="3">
        <v>1179288.9720000001</v>
      </c>
      <c r="D55" s="3">
        <v>1747861.067</v>
      </c>
      <c r="E55" s="3">
        <v>902.50199999999995</v>
      </c>
      <c r="F55" s="1" t="s">
        <v>24</v>
      </c>
      <c r="G55" s="3">
        <v>902.407434868</v>
      </c>
      <c r="H55" s="3">
        <v>9.4565131999999996E-2</v>
      </c>
      <c r="K55" s="3">
        <f>H55</f>
        <v>9.4565131999999996E-2</v>
      </c>
      <c r="M55" s="3">
        <f>ABS(H55)</f>
        <v>9.4565131999999996E-2</v>
      </c>
    </row>
    <row r="56" spans="1:13">
      <c r="A56" s="1">
        <v>0</v>
      </c>
      <c r="B56" s="1">
        <v>503</v>
      </c>
      <c r="C56" s="3">
        <v>1196762.9240000001</v>
      </c>
      <c r="D56" s="3">
        <v>1688808.6939999999</v>
      </c>
      <c r="E56" s="3">
        <v>761.16399999999999</v>
      </c>
      <c r="F56" s="1" t="s">
        <v>24</v>
      </c>
      <c r="G56" s="3">
        <v>761.33261867099998</v>
      </c>
      <c r="H56" s="3">
        <v>-0.168618671</v>
      </c>
      <c r="K56" s="3">
        <f>H56</f>
        <v>-0.168618671</v>
      </c>
      <c r="M56" s="3">
        <f>ABS(H56)</f>
        <v>0.168618671</v>
      </c>
    </row>
    <row r="57" spans="1:13">
      <c r="A57" s="1">
        <v>0</v>
      </c>
      <c r="B57" s="1">
        <v>603</v>
      </c>
      <c r="C57" s="3">
        <v>1201835.4920000001</v>
      </c>
      <c r="D57" s="3">
        <v>1645693.808</v>
      </c>
      <c r="E57" s="3">
        <v>759.19</v>
      </c>
      <c r="F57" s="1" t="s">
        <v>24</v>
      </c>
      <c r="G57" s="3">
        <v>759.10621871399997</v>
      </c>
      <c r="H57" s="3">
        <v>8.37812860001E-2</v>
      </c>
      <c r="K57" s="3">
        <f>H57</f>
        <v>8.37812860001E-2</v>
      </c>
      <c r="M57" s="3">
        <f>ABS(H57)</f>
        <v>8.37812860001E-2</v>
      </c>
    </row>
    <row r="58" spans="1:13">
      <c r="A58" s="1">
        <v>0</v>
      </c>
      <c r="B58" s="1">
        <v>703</v>
      </c>
      <c r="C58" s="3">
        <v>1141889.4480000001</v>
      </c>
      <c r="D58" s="3">
        <v>1630599.8119999999</v>
      </c>
      <c r="E58" s="3">
        <v>733.18200000000002</v>
      </c>
      <c r="F58" s="1" t="s">
        <v>24</v>
      </c>
      <c r="G58" s="3">
        <v>733.16045777299996</v>
      </c>
      <c r="H58" s="3">
        <v>2.15422270001E-2</v>
      </c>
      <c r="K58" s="3">
        <f>H58</f>
        <v>2.15422270001E-2</v>
      </c>
      <c r="M58" s="3">
        <f>ABS(H58)</f>
        <v>2.15422270001E-2</v>
      </c>
    </row>
    <row r="59" spans="1:13">
      <c r="A59" s="1">
        <v>0</v>
      </c>
      <c r="B59" s="1">
        <v>803</v>
      </c>
      <c r="C59" s="3">
        <v>1141498.8659999999</v>
      </c>
      <c r="D59" s="3">
        <v>1666942.5020000001</v>
      </c>
      <c r="E59" s="3">
        <v>596.274</v>
      </c>
      <c r="F59" s="1" t="s">
        <v>24</v>
      </c>
      <c r="G59" s="3">
        <v>596.21568381999998</v>
      </c>
      <c r="H59" s="3">
        <v>5.8316180000000002E-2</v>
      </c>
      <c r="K59" s="3">
        <f>H59</f>
        <v>5.8316180000000002E-2</v>
      </c>
      <c r="M59" s="3">
        <f>ABS(H59)</f>
        <v>5.8316180000000002E-2</v>
      </c>
    </row>
    <row r="60" spans="1:13">
      <c r="A60" s="1">
        <v>0</v>
      </c>
      <c r="B60" s="1">
        <v>904</v>
      </c>
      <c r="C60" s="3">
        <v>1137546.611</v>
      </c>
      <c r="D60" s="3">
        <v>1710089.77</v>
      </c>
      <c r="E60" s="3">
        <v>840.32399999999996</v>
      </c>
      <c r="F60" s="1" t="s">
        <v>24</v>
      </c>
      <c r="G60" s="3">
        <v>840.58835573500005</v>
      </c>
      <c r="H60" s="3">
        <v>-0.26435573499999998</v>
      </c>
      <c r="K60" s="3">
        <f>H60</f>
        <v>-0.26435573499999998</v>
      </c>
      <c r="M60" s="3">
        <f>ABS(H60)</f>
        <v>0.26435573499999998</v>
      </c>
    </row>
    <row r="61" spans="1:13">
      <c r="A61" s="1">
        <v>0</v>
      </c>
      <c r="B61" s="1">
        <v>1004</v>
      </c>
      <c r="C61" s="3">
        <v>1136899.007</v>
      </c>
      <c r="D61" s="3">
        <v>1736612.8130000001</v>
      </c>
      <c r="E61" s="3">
        <v>841.82299999999998</v>
      </c>
      <c r="F61" s="1" t="s">
        <v>24</v>
      </c>
      <c r="G61" s="3">
        <v>841.57358447499996</v>
      </c>
      <c r="H61" s="3">
        <v>0.249415525</v>
      </c>
      <c r="K61" s="3">
        <f>H61</f>
        <v>0.249415525</v>
      </c>
      <c r="M61" s="3">
        <f>ABS(H61)</f>
        <v>0.249415525</v>
      </c>
    </row>
    <row r="62" spans="1:13">
      <c r="A62" s="1">
        <v>0</v>
      </c>
      <c r="B62" s="1">
        <v>1103</v>
      </c>
      <c r="C62" s="3">
        <v>1110628.129</v>
      </c>
      <c r="D62" s="3">
        <v>1741432.1340000001</v>
      </c>
      <c r="E62" s="3">
        <v>812.37400000000002</v>
      </c>
      <c r="F62" s="1" t="s">
        <v>24</v>
      </c>
      <c r="G62" s="3">
        <v>812.59300502999997</v>
      </c>
      <c r="H62" s="3">
        <v>-0.21900502999999999</v>
      </c>
      <c r="K62" s="3">
        <f>H62</f>
        <v>-0.21900502999999999</v>
      </c>
      <c r="M62" s="3">
        <f>ABS(H62)</f>
        <v>0.21900502999999999</v>
      </c>
    </row>
    <row r="63" spans="1:13">
      <c r="A63" s="1">
        <v>0</v>
      </c>
      <c r="B63" s="1">
        <v>1203</v>
      </c>
      <c r="C63" s="3">
        <v>1105294.679</v>
      </c>
      <c r="D63" s="3">
        <v>1701106.142</v>
      </c>
      <c r="E63" s="3">
        <v>806.45500000000004</v>
      </c>
      <c r="F63" s="1" t="s">
        <v>24</v>
      </c>
      <c r="G63" s="3">
        <v>806.36003077099997</v>
      </c>
      <c r="H63" s="3">
        <v>9.4969229000100006E-2</v>
      </c>
      <c r="K63" s="3">
        <f>H63</f>
        <v>9.4969229000100006E-2</v>
      </c>
      <c r="M63" s="3">
        <f>ABS(H63)</f>
        <v>9.4969229000100006E-2</v>
      </c>
    </row>
    <row r="64" spans="1:13">
      <c r="A64" s="1">
        <v>0</v>
      </c>
      <c r="B64" s="1">
        <v>1303</v>
      </c>
      <c r="C64" s="3">
        <v>1111404.6029999999</v>
      </c>
      <c r="D64" s="3">
        <v>1657954.09</v>
      </c>
      <c r="E64" s="3">
        <v>584.59400000000005</v>
      </c>
      <c r="F64" s="1" t="s">
        <v>24</v>
      </c>
      <c r="G64" s="3">
        <v>584.00787103799996</v>
      </c>
      <c r="H64" s="3">
        <v>0.58612896199999998</v>
      </c>
      <c r="K64" s="3">
        <f>H64</f>
        <v>0.58612896199999998</v>
      </c>
      <c r="M64" s="3">
        <f>ABS(H64)</f>
        <v>0.58612896199999998</v>
      </c>
    </row>
    <row r="65" spans="1:13">
      <c r="A65" s="1">
        <v>0</v>
      </c>
      <c r="B65" s="1">
        <v>1403</v>
      </c>
      <c r="C65" s="3">
        <v>1083017.4310000001</v>
      </c>
      <c r="D65" s="3">
        <v>1678586.2620000001</v>
      </c>
      <c r="E65" s="3">
        <v>797.34</v>
      </c>
      <c r="F65" s="1" t="s">
        <v>24</v>
      </c>
      <c r="G65" s="3">
        <v>797.64262569200002</v>
      </c>
      <c r="H65" s="3">
        <v>-0.302625692</v>
      </c>
      <c r="K65" s="3">
        <f>H65</f>
        <v>-0.302625692</v>
      </c>
      <c r="M65" s="3">
        <f>ABS(H65)</f>
        <v>0.302625692</v>
      </c>
    </row>
    <row r="66" spans="1:13">
      <c r="A66" s="1">
        <v>0</v>
      </c>
      <c r="B66" s="1">
        <v>1503</v>
      </c>
      <c r="C66" s="3">
        <v>1084184.9469999999</v>
      </c>
      <c r="D66" s="3">
        <v>1711427.69</v>
      </c>
      <c r="E66" s="3">
        <v>811.90700000000004</v>
      </c>
      <c r="F66" s="1" t="s">
        <v>24</v>
      </c>
      <c r="G66" s="3">
        <v>812.31407832000002</v>
      </c>
      <c r="H66" s="3">
        <v>-0.40707831999999999</v>
      </c>
      <c r="K66" s="3">
        <f>H66</f>
        <v>-0.40707831999999999</v>
      </c>
      <c r="M66" s="3">
        <f>ABS(H66)</f>
        <v>0.40707831999999999</v>
      </c>
    </row>
    <row r="67" spans="1:13">
      <c r="A67" s="1">
        <v>0</v>
      </c>
      <c r="B67" s="1">
        <v>1603</v>
      </c>
      <c r="C67" s="3">
        <v>1066504.1470000001</v>
      </c>
      <c r="D67" s="3">
        <v>1726244.5160000001</v>
      </c>
      <c r="E67" s="3">
        <v>818.39</v>
      </c>
      <c r="F67" s="1" t="s">
        <v>24</v>
      </c>
      <c r="G67" s="3">
        <v>819.07449043300005</v>
      </c>
      <c r="H67" s="3">
        <v>-0.68449043300000001</v>
      </c>
      <c r="K67" s="3">
        <f>H67</f>
        <v>-0.68449043300000001</v>
      </c>
      <c r="M67" s="3">
        <f>ABS(H67)</f>
        <v>0.68449043300000001</v>
      </c>
    </row>
    <row r="68" spans="1:13">
      <c r="A68" s="1">
        <v>0</v>
      </c>
      <c r="B68" s="1">
        <v>1703</v>
      </c>
      <c r="C68" s="3">
        <v>1056105.108</v>
      </c>
      <c r="D68" s="3">
        <v>1681947.4369999999</v>
      </c>
      <c r="E68" s="3">
        <v>652.65899999999999</v>
      </c>
      <c r="F68" s="1" t="s">
        <v>24</v>
      </c>
      <c r="G68" s="3">
        <v>652.15326342900005</v>
      </c>
      <c r="H68" s="3">
        <v>0.50573657100000002</v>
      </c>
      <c r="K68" s="3">
        <f>H68</f>
        <v>0.50573657100000002</v>
      </c>
      <c r="M68" s="3">
        <f>ABS(H68)</f>
        <v>0.50573657100000002</v>
      </c>
    </row>
    <row r="69" spans="1:13">
      <c r="A69" s="1">
        <v>0</v>
      </c>
      <c r="B69" s="1">
        <v>1803</v>
      </c>
      <c r="C69" s="3">
        <v>1033468.9620000001</v>
      </c>
      <c r="D69" s="3">
        <v>1715577.8149999999</v>
      </c>
      <c r="E69" s="3">
        <v>760.16800000000001</v>
      </c>
      <c r="F69" s="1" t="s">
        <v>24</v>
      </c>
      <c r="G69" s="3">
        <v>759.97799096799997</v>
      </c>
      <c r="H69" s="3">
        <v>0.19000903199999999</v>
      </c>
      <c r="K69" s="3">
        <f>H69</f>
        <v>0.19000903199999999</v>
      </c>
      <c r="M69" s="3">
        <f>ABS(H69)</f>
        <v>0.19000903199999999</v>
      </c>
    </row>
    <row r="70" spans="1:13">
      <c r="A70" s="1">
        <v>0</v>
      </c>
      <c r="B70" s="1">
        <v>1903</v>
      </c>
      <c r="C70" s="3">
        <v>1170308.8259999999</v>
      </c>
      <c r="D70" s="3">
        <v>1715857.1359999999</v>
      </c>
      <c r="E70" s="3">
        <v>840.62199999999996</v>
      </c>
      <c r="F70" s="1" t="s">
        <v>24</v>
      </c>
      <c r="G70" s="3">
        <v>840.81295812999997</v>
      </c>
      <c r="H70" s="3">
        <v>-0.19095813</v>
      </c>
      <c r="K70" s="3">
        <f>H70</f>
        <v>-0.19095813</v>
      </c>
      <c r="M70" s="3">
        <f>ABS(H70)</f>
        <v>0.19095813</v>
      </c>
    </row>
    <row r="71" spans="1:13">
      <c r="A71" s="1">
        <v>0</v>
      </c>
      <c r="B71" s="1">
        <v>2003</v>
      </c>
      <c r="C71" s="3">
        <v>1175508.8130000001</v>
      </c>
      <c r="D71" s="3">
        <v>1650245.202</v>
      </c>
      <c r="E71" s="3">
        <v>714.68299999999999</v>
      </c>
      <c r="F71" s="1" t="s">
        <v>24</v>
      </c>
      <c r="G71" s="3">
        <v>715.03996376700002</v>
      </c>
      <c r="H71" s="3">
        <v>-0.35696376699999999</v>
      </c>
      <c r="K71" s="3">
        <f>H71</f>
        <v>-0.35696376699999999</v>
      </c>
      <c r="M71" s="3">
        <f>ABS(H71)</f>
        <v>0.35696376699999999</v>
      </c>
    </row>
    <row r="72" spans="1:13">
      <c r="A72" s="1">
        <v>0</v>
      </c>
      <c r="B72" s="1">
        <v>2103</v>
      </c>
      <c r="C72" s="3">
        <v>1217516.8570000001</v>
      </c>
      <c r="D72" s="3">
        <v>1725099.233</v>
      </c>
      <c r="E72" s="3">
        <v>838.83399999999995</v>
      </c>
      <c r="F72" s="1" t="s">
        <v>24</v>
      </c>
      <c r="G72" s="3">
        <v>838.71101010799998</v>
      </c>
      <c r="H72" s="3">
        <v>0.122989892</v>
      </c>
      <c r="K72" s="3">
        <f>H72</f>
        <v>0.122989892</v>
      </c>
      <c r="M72" s="3">
        <f>ABS(H72)</f>
        <v>0.122989892</v>
      </c>
    </row>
    <row r="73" spans="1:13">
      <c r="A73" s="1">
        <v>0</v>
      </c>
      <c r="B73" s="1">
        <v>2203</v>
      </c>
      <c r="C73" s="3">
        <v>1224405.263</v>
      </c>
      <c r="D73" s="3">
        <v>1687839.8829999999</v>
      </c>
      <c r="E73" s="3">
        <v>860.07500000000005</v>
      </c>
      <c r="F73" s="1" t="s">
        <v>24</v>
      </c>
      <c r="G73" s="3">
        <v>860.26281880900001</v>
      </c>
      <c r="H73" s="3">
        <v>-0.187818809</v>
      </c>
      <c r="K73" s="3">
        <f>H73</f>
        <v>-0.187818809</v>
      </c>
      <c r="M73" s="3">
        <f>ABS(H73)</f>
        <v>0.187818809</v>
      </c>
    </row>
    <row r="74" spans="1:13">
      <c r="A74" s="1">
        <v>0</v>
      </c>
      <c r="B74" s="1">
        <v>3903</v>
      </c>
      <c r="C74" s="3">
        <v>1154405.5830000001</v>
      </c>
      <c r="D74" s="3">
        <v>1646192.159</v>
      </c>
      <c r="E74" s="3">
        <v>768.68499999999995</v>
      </c>
      <c r="F74" s="1" t="s">
        <v>24</v>
      </c>
      <c r="G74" s="3">
        <v>769.166496542</v>
      </c>
      <c r="H74" s="3">
        <v>-0.48149654200000003</v>
      </c>
      <c r="K74" s="3">
        <f>H74</f>
        <v>-0.48149654200000003</v>
      </c>
      <c r="M74" s="3">
        <f>ABS(H74)</f>
        <v>0.48149654200000003</v>
      </c>
    </row>
    <row r="75" spans="1:13">
      <c r="A75" s="1">
        <v>0</v>
      </c>
      <c r="B75" s="1">
        <v>4003</v>
      </c>
      <c r="C75" s="3">
        <v>1120941.0449999999</v>
      </c>
      <c r="D75" s="3">
        <v>1720115.267</v>
      </c>
      <c r="E75" s="3">
        <v>836.19799999999998</v>
      </c>
      <c r="F75" s="1" t="s">
        <v>24</v>
      </c>
      <c r="G75" s="3">
        <v>836.12797034100004</v>
      </c>
      <c r="H75" s="3">
        <v>7.0029658999900005E-2</v>
      </c>
      <c r="K75" s="3">
        <f>H75</f>
        <v>7.0029658999900005E-2</v>
      </c>
      <c r="M75" s="3">
        <f>ABS(H75)</f>
        <v>7.0029658999900005E-2</v>
      </c>
    </row>
    <row r="76" spans="1:13">
      <c r="A76" s="1">
        <v>0</v>
      </c>
      <c r="B76" s="1">
        <v>4103</v>
      </c>
      <c r="C76" s="3">
        <v>1226073.2350000001</v>
      </c>
      <c r="D76" s="3">
        <v>1659228.574</v>
      </c>
      <c r="E76" s="3">
        <v>813.62199999999996</v>
      </c>
      <c r="F76" s="1" t="s">
        <v>24</v>
      </c>
      <c r="G76" s="3">
        <v>813.07825470099999</v>
      </c>
      <c r="H76" s="3">
        <v>0.54374529900000002</v>
      </c>
      <c r="K76" s="3">
        <f>H76</f>
        <v>0.54374529900000002</v>
      </c>
      <c r="M76" s="3">
        <f>ABS(H76)</f>
        <v>0.54374529900000002</v>
      </c>
    </row>
    <row r="77" spans="1:13">
      <c r="A77" s="1">
        <v>0</v>
      </c>
      <c r="B77" s="1">
        <v>5011</v>
      </c>
      <c r="C77" s="3">
        <v>1238216.9180000001</v>
      </c>
      <c r="D77" s="3">
        <v>1702064.716</v>
      </c>
      <c r="E77" s="3">
        <v>856.03700000000003</v>
      </c>
      <c r="F77" s="1" t="s">
        <v>24</v>
      </c>
      <c r="G77" s="3">
        <v>856.08634163700003</v>
      </c>
      <c r="H77" s="3">
        <v>-4.9341637000000001E-2</v>
      </c>
      <c r="K77" s="3">
        <f>H77</f>
        <v>-4.9341637000000001E-2</v>
      </c>
      <c r="M77" s="3">
        <f>ABS(H77)</f>
        <v>4.9341637000000001E-2</v>
      </c>
    </row>
    <row r="78" spans="1:13">
      <c r="A78" s="1">
        <v>0</v>
      </c>
      <c r="B78" s="1">
        <v>902</v>
      </c>
      <c r="C78" s="3">
        <v>1137562.8189999999</v>
      </c>
      <c r="D78" s="3">
        <v>1710190.402</v>
      </c>
      <c r="E78" s="3">
        <v>839.37</v>
      </c>
      <c r="F78" s="1" t="s">
        <v>22</v>
      </c>
      <c r="G78" s="3">
        <v>839.408104009</v>
      </c>
      <c r="H78" s="3">
        <v>-3.8104009000000001E-2</v>
      </c>
      <c r="L78" s="3">
        <f>H78</f>
        <v>-3.8104009000000001E-2</v>
      </c>
      <c r="M78" s="3">
        <f>ABS(H78)</f>
        <v>3.8104009000000001E-2</v>
      </c>
    </row>
    <row r="79" spans="1:13">
      <c r="A79" s="1">
        <v>0</v>
      </c>
      <c r="B79" s="1">
        <v>1003</v>
      </c>
      <c r="C79" s="3">
        <v>1136953.885</v>
      </c>
      <c r="D79" s="3">
        <v>1736616.5209999999</v>
      </c>
      <c r="E79" s="3">
        <v>846.28499999999997</v>
      </c>
      <c r="F79" s="1" t="s">
        <v>22</v>
      </c>
      <c r="G79" s="3">
        <v>845.97729111499996</v>
      </c>
      <c r="H79" s="3">
        <v>0.30770888499999999</v>
      </c>
      <c r="L79" s="3">
        <f>H79</f>
        <v>0.30770888499999999</v>
      </c>
      <c r="M79" s="3">
        <f>ABS(H79)</f>
        <v>0.30770888499999999</v>
      </c>
    </row>
    <row r="80" spans="1:13">
      <c r="A80" s="1">
        <v>0</v>
      </c>
      <c r="B80" s="1">
        <v>2301</v>
      </c>
      <c r="C80" s="3">
        <v>1119581.9110000001</v>
      </c>
      <c r="D80" s="3">
        <v>1686947.3570000001</v>
      </c>
      <c r="E80" s="3">
        <v>729.11800000000005</v>
      </c>
      <c r="F80" s="1" t="s">
        <v>22</v>
      </c>
      <c r="G80" s="3">
        <v>728.80491338000002</v>
      </c>
      <c r="H80" s="3">
        <v>0.31308661999999998</v>
      </c>
      <c r="L80" s="3">
        <f>H80</f>
        <v>0.31308661999999998</v>
      </c>
      <c r="M80" s="3">
        <f>ABS(H80)</f>
        <v>0.31308661999999998</v>
      </c>
    </row>
    <row r="81" spans="1:13">
      <c r="A81" s="1">
        <v>0</v>
      </c>
      <c r="B81" s="1">
        <v>2401</v>
      </c>
      <c r="C81" s="3">
        <v>1150309.3430000001</v>
      </c>
      <c r="D81" s="3">
        <v>1690212.4509999999</v>
      </c>
      <c r="E81" s="3">
        <v>735.01800000000003</v>
      </c>
      <c r="F81" s="1" t="s">
        <v>22</v>
      </c>
      <c r="G81" s="3">
        <v>735.04897694299996</v>
      </c>
      <c r="H81" s="3">
        <v>-3.09769429999E-2</v>
      </c>
      <c r="L81" s="3">
        <f>H81</f>
        <v>-3.09769429999E-2</v>
      </c>
      <c r="M81" s="3">
        <f>ABS(H81)</f>
        <v>3.09769429999E-2</v>
      </c>
    </row>
    <row r="82" spans="1:13">
      <c r="A82" s="1">
        <v>0</v>
      </c>
      <c r="B82" s="1">
        <v>2501</v>
      </c>
      <c r="C82" s="3">
        <v>1139983.683</v>
      </c>
      <c r="D82" s="3">
        <v>1676793.6310000001</v>
      </c>
      <c r="E82" s="3">
        <v>736.52300000000002</v>
      </c>
      <c r="F82" s="1" t="s">
        <v>22</v>
      </c>
      <c r="G82" s="3">
        <v>736.39839961600001</v>
      </c>
      <c r="H82" s="3">
        <v>0.12460038399999999</v>
      </c>
      <c r="L82" s="3">
        <f>H82</f>
        <v>0.12460038399999999</v>
      </c>
      <c r="M82" s="3">
        <f>ABS(H82)</f>
        <v>0.12460038399999999</v>
      </c>
    </row>
    <row r="83" spans="1:13">
      <c r="A83" s="1">
        <v>0</v>
      </c>
      <c r="B83" s="1">
        <v>2601</v>
      </c>
      <c r="C83" s="3">
        <v>1071679.784</v>
      </c>
      <c r="D83" s="3">
        <v>1711331.94</v>
      </c>
      <c r="E83" s="3">
        <v>873.34699999999998</v>
      </c>
      <c r="F83" s="1" t="s">
        <v>22</v>
      </c>
      <c r="G83" s="3">
        <v>873.33757098700005</v>
      </c>
      <c r="H83" s="3">
        <v>9.4290129999300004E-3</v>
      </c>
      <c r="L83" s="3">
        <f>H83</f>
        <v>9.4290129999300004E-3</v>
      </c>
      <c r="M83" s="3">
        <f>ABS(H83)</f>
        <v>9.4290129999300004E-3</v>
      </c>
    </row>
    <row r="84" spans="1:13">
      <c r="A84" s="1">
        <v>0</v>
      </c>
      <c r="B84" s="1">
        <v>2701</v>
      </c>
      <c r="C84" s="3">
        <v>1041743.409</v>
      </c>
      <c r="D84" s="3">
        <v>1694757.9569999999</v>
      </c>
      <c r="E84" s="3">
        <v>561.30200000000002</v>
      </c>
      <c r="F84" s="1" t="s">
        <v>22</v>
      </c>
      <c r="G84" s="3">
        <v>561.18986008599995</v>
      </c>
      <c r="H84" s="3">
        <v>0.11213991399999999</v>
      </c>
      <c r="L84" s="3">
        <f>H84</f>
        <v>0.11213991399999999</v>
      </c>
      <c r="M84" s="3">
        <f>ABS(H84)</f>
        <v>0.11213991399999999</v>
      </c>
    </row>
    <row r="85" spans="1:13">
      <c r="A85" s="1">
        <v>0</v>
      </c>
      <c r="B85" s="1">
        <v>2801</v>
      </c>
      <c r="C85" s="3">
        <v>1230695.0390000001</v>
      </c>
      <c r="D85" s="3">
        <v>1742824.7860000001</v>
      </c>
      <c r="E85" s="3">
        <v>882.428</v>
      </c>
      <c r="F85" s="1" t="s">
        <v>22</v>
      </c>
      <c r="G85" s="3">
        <v>882.33896746999994</v>
      </c>
      <c r="H85" s="3">
        <v>8.9032530000100002E-2</v>
      </c>
      <c r="L85" s="3">
        <f>H85</f>
        <v>8.9032530000100002E-2</v>
      </c>
      <c r="M85" s="3">
        <f>ABS(H85)</f>
        <v>8.9032530000100002E-2</v>
      </c>
    </row>
    <row r="86" spans="1:13">
      <c r="A86" s="1">
        <v>0</v>
      </c>
      <c r="B86" s="1">
        <v>2901</v>
      </c>
      <c r="C86" s="3">
        <v>1195707.3319999999</v>
      </c>
      <c r="D86" s="3">
        <v>1719627.3049999999</v>
      </c>
      <c r="E86" s="3">
        <v>905.74199999999996</v>
      </c>
      <c r="F86" s="1" t="s">
        <v>22</v>
      </c>
      <c r="G86" s="3">
        <v>905.60978418599996</v>
      </c>
      <c r="H86" s="3">
        <v>0.13221581399999999</v>
      </c>
      <c r="L86" s="3">
        <f>H86</f>
        <v>0.13221581399999999</v>
      </c>
      <c r="M86" s="3">
        <f>ABS(H86)</f>
        <v>0.13221581399999999</v>
      </c>
    </row>
    <row r="87" spans="1:13">
      <c r="A87" s="1">
        <v>0</v>
      </c>
      <c r="B87" s="1">
        <v>3001</v>
      </c>
      <c r="C87" s="3">
        <v>1159261.8370000001</v>
      </c>
      <c r="D87" s="3">
        <v>1690909.6059999999</v>
      </c>
      <c r="E87" s="3">
        <v>792.64800000000002</v>
      </c>
      <c r="F87" s="1" t="s">
        <v>22</v>
      </c>
      <c r="G87" s="3">
        <v>792.63151937299995</v>
      </c>
      <c r="H87" s="3">
        <v>1.6480627000100001E-2</v>
      </c>
      <c r="L87" s="3">
        <f>H87</f>
        <v>1.6480627000100001E-2</v>
      </c>
      <c r="M87" s="3">
        <f>ABS(H87)</f>
        <v>1.6480627000100001E-2</v>
      </c>
    </row>
    <row r="88" spans="1:13">
      <c r="A88" s="1">
        <v>0</v>
      </c>
      <c r="B88" s="1">
        <v>3101</v>
      </c>
      <c r="C88" s="3">
        <v>1121196.0379999999</v>
      </c>
      <c r="D88" s="3">
        <v>1697939.9180000001</v>
      </c>
      <c r="E88" s="3">
        <v>780.38499999999999</v>
      </c>
      <c r="F88" s="1" t="s">
        <v>22</v>
      </c>
      <c r="G88" s="3">
        <v>780.00770569199994</v>
      </c>
      <c r="H88" s="3">
        <v>0.37729430800000002</v>
      </c>
      <c r="L88" s="3">
        <f>H88</f>
        <v>0.37729430800000002</v>
      </c>
      <c r="M88" s="3">
        <f>ABS(H88)</f>
        <v>0.37729430800000002</v>
      </c>
    </row>
    <row r="89" spans="1:13">
      <c r="A89" s="1">
        <v>0</v>
      </c>
      <c r="B89" s="1">
        <v>3201</v>
      </c>
      <c r="C89" s="3">
        <v>1129062.1129999999</v>
      </c>
      <c r="D89" s="3">
        <v>1668049.7039999999</v>
      </c>
      <c r="E89" s="3">
        <v>614.93200000000002</v>
      </c>
      <c r="F89" s="1" t="s">
        <v>22</v>
      </c>
      <c r="G89" s="3">
        <v>614.83868476800001</v>
      </c>
      <c r="H89" s="3">
        <v>9.3315231999999998E-2</v>
      </c>
      <c r="L89" s="3">
        <f>H89</f>
        <v>9.3315231999999998E-2</v>
      </c>
      <c r="M89" s="3">
        <f>ABS(H89)</f>
        <v>9.3315231999999998E-2</v>
      </c>
    </row>
    <row r="90" spans="1:13">
      <c r="A90" s="1">
        <v>0</v>
      </c>
      <c r="B90" s="1">
        <v>3301</v>
      </c>
      <c r="C90" s="3">
        <v>1119902.8500000001</v>
      </c>
      <c r="D90" s="3">
        <v>1681590.9450000001</v>
      </c>
      <c r="E90" s="3">
        <v>705.71500000000003</v>
      </c>
      <c r="F90" s="1" t="s">
        <v>22</v>
      </c>
      <c r="G90" s="3">
        <v>705.67509151599995</v>
      </c>
      <c r="H90" s="3">
        <v>3.9908484000099997E-2</v>
      </c>
      <c r="L90" s="3">
        <f>H90</f>
        <v>3.9908484000099997E-2</v>
      </c>
      <c r="M90" s="3">
        <f>ABS(H90)</f>
        <v>3.9908484000099997E-2</v>
      </c>
    </row>
    <row r="91" spans="1:13">
      <c r="A91" s="1">
        <v>0</v>
      </c>
      <c r="B91" s="1">
        <v>3401</v>
      </c>
      <c r="C91" s="3">
        <v>1140828.7660000001</v>
      </c>
      <c r="D91" s="3">
        <v>1684669.6040000001</v>
      </c>
      <c r="E91" s="3">
        <v>749.97900000000004</v>
      </c>
      <c r="F91" s="1" t="s">
        <v>22</v>
      </c>
      <c r="G91" s="3">
        <v>750.28490932099999</v>
      </c>
      <c r="H91" s="3">
        <v>-0.30590932100000001</v>
      </c>
      <c r="L91" s="3">
        <f>H91</f>
        <v>-0.30590932100000001</v>
      </c>
      <c r="M91" s="3">
        <f>ABS(H91)</f>
        <v>0.30590932100000001</v>
      </c>
    </row>
    <row r="92" spans="1:13">
      <c r="A92" s="1">
        <v>0</v>
      </c>
      <c r="B92" s="1">
        <v>3501</v>
      </c>
      <c r="C92" s="3">
        <v>1148111.6810000001</v>
      </c>
      <c r="D92" s="3">
        <v>1709666.9650000001</v>
      </c>
      <c r="E92" s="3">
        <v>812.61500000000001</v>
      </c>
      <c r="F92" s="1" t="s">
        <v>22</v>
      </c>
      <c r="G92" s="3">
        <v>812.70352107899998</v>
      </c>
      <c r="H92" s="3">
        <v>-8.8521079000000003E-2</v>
      </c>
      <c r="L92" s="3">
        <f>H92</f>
        <v>-8.8521079000000003E-2</v>
      </c>
      <c r="M92" s="3">
        <f>ABS(H92)</f>
        <v>8.8521079000000003E-2</v>
      </c>
    </row>
    <row r="93" spans="1:13">
      <c r="A93" s="1">
        <v>0</v>
      </c>
      <c r="B93" s="1">
        <v>3601</v>
      </c>
      <c r="C93" s="3">
        <v>1129192.703</v>
      </c>
      <c r="D93" s="3">
        <v>1689324.0190000001</v>
      </c>
      <c r="E93" s="3">
        <v>726.69</v>
      </c>
      <c r="F93" s="1" t="s">
        <v>22</v>
      </c>
      <c r="G93" s="3">
        <v>726.61336024299999</v>
      </c>
      <c r="H93" s="3">
        <v>7.6639757000100006E-2</v>
      </c>
      <c r="L93" s="3">
        <f>H93</f>
        <v>7.6639757000100006E-2</v>
      </c>
      <c r="M93" s="3">
        <f>ABS(H93)</f>
        <v>7.6639757000100006E-2</v>
      </c>
    </row>
    <row r="94" spans="1:13">
      <c r="A94" s="1">
        <v>0</v>
      </c>
      <c r="B94" s="1">
        <v>3701</v>
      </c>
      <c r="C94" s="3">
        <v>1135373.871</v>
      </c>
      <c r="D94" s="3">
        <v>1692589.2080000001</v>
      </c>
      <c r="E94" s="3">
        <v>751.82299999999998</v>
      </c>
      <c r="F94" s="1" t="s">
        <v>22</v>
      </c>
      <c r="G94" s="3">
        <v>751.86687441000004</v>
      </c>
      <c r="H94" s="3">
        <v>-4.3874410000099999E-2</v>
      </c>
      <c r="L94" s="3">
        <f>H94</f>
        <v>-4.3874410000099999E-2</v>
      </c>
      <c r="M94" s="3">
        <f>ABS(H94)</f>
        <v>4.3874410000099999E-2</v>
      </c>
    </row>
    <row r="95" spans="1:13">
      <c r="A95" s="1">
        <v>0</v>
      </c>
      <c r="B95" s="1">
        <v>3801</v>
      </c>
      <c r="C95" s="3">
        <v>1146501.442</v>
      </c>
      <c r="D95" s="3">
        <v>1699783.9350000001</v>
      </c>
      <c r="E95" s="3">
        <v>789.06899999999996</v>
      </c>
      <c r="F95" s="1" t="s">
        <v>22</v>
      </c>
      <c r="G95" s="3">
        <v>789.12914071499995</v>
      </c>
      <c r="H95" s="3">
        <v>-6.0140714999999997E-2</v>
      </c>
      <c r="L95" s="3">
        <f>H95</f>
        <v>-6.0140714999999997E-2</v>
      </c>
      <c r="M95" s="3">
        <f>ABS(H95)</f>
        <v>6.0140714999999997E-2</v>
      </c>
    </row>
    <row r="96" spans="1:13">
      <c r="A96" s="1">
        <v>0</v>
      </c>
      <c r="B96" s="1">
        <v>4201</v>
      </c>
      <c r="C96" s="3">
        <v>1226548.0460000001</v>
      </c>
      <c r="D96" s="3">
        <v>1743265.199</v>
      </c>
      <c r="E96" s="3">
        <v>886.404</v>
      </c>
      <c r="F96" s="1" t="s">
        <v>22</v>
      </c>
      <c r="G96" s="3">
        <v>886.42957740099996</v>
      </c>
      <c r="H96" s="3">
        <v>-2.5577401E-2</v>
      </c>
      <c r="L96" s="3">
        <f>H96</f>
        <v>-2.5577401E-2</v>
      </c>
      <c r="M96" s="3">
        <f>ABS(H96)</f>
        <v>2.5577401E-2</v>
      </c>
    </row>
    <row r="97" spans="1:13">
      <c r="A97" s="1">
        <v>0</v>
      </c>
      <c r="B97" s="1">
        <v>4301</v>
      </c>
      <c r="C97" s="3">
        <v>1158630.895</v>
      </c>
      <c r="D97" s="3">
        <v>1705285.0179999999</v>
      </c>
      <c r="E97" s="3">
        <v>843.64099999999996</v>
      </c>
      <c r="F97" s="1" t="s">
        <v>22</v>
      </c>
      <c r="G97" s="3">
        <v>843.40385962300002</v>
      </c>
      <c r="H97" s="3">
        <v>0.23714037700000001</v>
      </c>
      <c r="L97" s="3">
        <f>H97</f>
        <v>0.23714037700000001</v>
      </c>
      <c r="M97" s="3">
        <f>ABS(H97)</f>
        <v>0.23714037700000001</v>
      </c>
    </row>
    <row r="98" spans="1:13">
      <c r="A98" s="1">
        <v>0</v>
      </c>
      <c r="B98" s="1">
        <v>4401</v>
      </c>
      <c r="C98" s="3">
        <v>1067256.588</v>
      </c>
      <c r="D98" s="3">
        <v>1708054.111</v>
      </c>
      <c r="E98" s="3">
        <v>889.80600000000004</v>
      </c>
      <c r="F98" s="1" t="s">
        <v>22</v>
      </c>
      <c r="G98" s="3">
        <v>889.70746476399995</v>
      </c>
      <c r="H98" s="3">
        <v>9.8535236000100002E-2</v>
      </c>
      <c r="L98" s="3">
        <f>H98</f>
        <v>9.8535236000100002E-2</v>
      </c>
      <c r="M98" s="3">
        <f>ABS(H98)</f>
        <v>9.8535236000100002E-2</v>
      </c>
    </row>
    <row r="99" spans="1:13">
      <c r="A99" s="1">
        <v>0</v>
      </c>
      <c r="B99" s="1">
        <v>5009</v>
      </c>
      <c r="C99" s="3">
        <v>1238175.3640000001</v>
      </c>
      <c r="D99" s="3">
        <v>1702138.13</v>
      </c>
      <c r="E99" s="3">
        <v>855.36400000000003</v>
      </c>
      <c r="F99" s="1" t="s">
        <v>22</v>
      </c>
      <c r="G99" s="3">
        <v>855.20208492400002</v>
      </c>
      <c r="H99" s="3">
        <v>0.16191507599999999</v>
      </c>
      <c r="L99" s="3">
        <f>H99</f>
        <v>0.16191507599999999</v>
      </c>
      <c r="M99" s="3">
        <f>ABS(H99)</f>
        <v>0.16191507599999999</v>
      </c>
    </row>
    <row r="100" spans="1:13" ht="30.75" thickBot="1">
      <c r="G100" s="6"/>
      <c r="H100" s="7" t="s">
        <v>8</v>
      </c>
      <c r="I100" s="4" t="s">
        <v>9</v>
      </c>
      <c r="J100" s="4" t="s">
        <v>10</v>
      </c>
      <c r="K100" s="4" t="s">
        <v>11</v>
      </c>
      <c r="L100" s="16" t="s">
        <v>22</v>
      </c>
    </row>
    <row r="101" spans="1:13">
      <c r="G101" s="8" t="s">
        <v>12</v>
      </c>
      <c r="H101" s="9">
        <f>COUNT(H2:H99)</f>
        <v>98</v>
      </c>
      <c r="I101" s="9">
        <f>COUNT(I2:I99)</f>
        <v>26</v>
      </c>
      <c r="J101" s="9">
        <f>COUNT(J2:J99)</f>
        <v>25</v>
      </c>
      <c r="K101" s="15">
        <f>COUNT(K2:K99)</f>
        <v>25</v>
      </c>
      <c r="L101" s="15">
        <f>COUNT(L2:L99)</f>
        <v>22</v>
      </c>
    </row>
    <row r="102" spans="1:13">
      <c r="G102" s="10" t="s">
        <v>13</v>
      </c>
      <c r="H102" s="10">
        <f>AVERAGE(H2:H99)</f>
        <v>3.336386527551153E-2</v>
      </c>
      <c r="I102" s="10">
        <f>AVERAGE(I2:I99)</f>
        <v>0.12682865838461155</v>
      </c>
      <c r="J102" s="10">
        <f>AVERAGE(J2:J99)</f>
        <v>-2.4256054200016003E-2</v>
      </c>
      <c r="K102" s="13">
        <f>AVERAGE(K2:K99)</f>
        <v>-4.071293379999201E-2</v>
      </c>
      <c r="L102" s="13">
        <f>AVERAGE(L2:L99)</f>
        <v>7.2560835409110458E-2</v>
      </c>
    </row>
    <row r="103" spans="1:13">
      <c r="G103" s="10" t="s">
        <v>14</v>
      </c>
      <c r="H103" s="10">
        <f>STDEV(H2:H99)</f>
        <v>0.23327998775458508</v>
      </c>
      <c r="I103" s="10">
        <f>STDEV(I2:I99)</f>
        <v>0.17533445128733935</v>
      </c>
      <c r="J103" s="10">
        <f>STDEV(J2:J99)</f>
        <v>0.22142236329980219</v>
      </c>
      <c r="K103" s="13">
        <f>STDEV(K2:K99)</f>
        <v>0.3136415223376407</v>
      </c>
      <c r="L103" s="13">
        <f>STDEV(L2:L99)</f>
        <v>0.15297924737460505</v>
      </c>
    </row>
    <row r="104" spans="1:13">
      <c r="G104" s="10" t="s">
        <v>15</v>
      </c>
      <c r="H104" s="10">
        <f>MIN(H2:H99)</f>
        <v>-0.68449043300000001</v>
      </c>
      <c r="I104" s="10">
        <f>MIN(I2:I99)</f>
        <v>-0.18869696499999999</v>
      </c>
      <c r="J104" s="10">
        <f>MIN(J2:J99)</f>
        <v>-0.55906814900000001</v>
      </c>
      <c r="K104" s="13">
        <f>MIN(K2:K99)</f>
        <v>-0.68449043300000001</v>
      </c>
      <c r="L104" s="13">
        <f>MIN(L2:L99)</f>
        <v>-0.30590932100000001</v>
      </c>
    </row>
    <row r="105" spans="1:13">
      <c r="G105" s="10" t="s">
        <v>16</v>
      </c>
      <c r="H105" s="10">
        <f>MAX(H2:H99)</f>
        <v>0.58612896199999998</v>
      </c>
      <c r="I105" s="10">
        <f>MAX(I2:I99)</f>
        <v>0.49183522000000002</v>
      </c>
      <c r="J105" s="10">
        <f>MAX(J2:J99)</f>
        <v>0.42198475699999999</v>
      </c>
      <c r="K105" s="13">
        <f>MAX(K2:K99)</f>
        <v>0.58612896199999998</v>
      </c>
      <c r="L105" s="13">
        <f>MAX(L2:L99)</f>
        <v>0.37729430800000002</v>
      </c>
    </row>
    <row r="106" spans="1:13">
      <c r="G106" s="10" t="s">
        <v>17</v>
      </c>
      <c r="H106" s="10">
        <f>SUMSQ(H2:H99)</f>
        <v>5.3877850662176021</v>
      </c>
      <c r="I106" s="10">
        <f>SUMSQ(I2:I99)</f>
        <v>1.1867774684844623</v>
      </c>
      <c r="J106" s="10">
        <f>SUMSQ(J2:J99)</f>
        <v>1.1913776153963229</v>
      </c>
      <c r="K106" s="13">
        <f>SUMSQ(K2:K99)</f>
        <v>2.4023426832876096</v>
      </c>
      <c r="L106" s="13">
        <f>SUMSQ(L2:L99)</f>
        <v>0.60728729904920908</v>
      </c>
    </row>
    <row r="107" spans="1:13">
      <c r="G107" s="10" t="s">
        <v>18</v>
      </c>
      <c r="H107" s="5">
        <f>SQRT(H106/H101)</f>
        <v>0.23447259676745488</v>
      </c>
      <c r="I107" s="5">
        <f>SQRT(I106/I101)</f>
        <v>0.21364757721397731</v>
      </c>
      <c r="J107" s="5">
        <f>SQRT(J106/J101)</f>
        <v>0.21830049156118023</v>
      </c>
      <c r="K107" s="12">
        <f>SQRT(K106/K101)</f>
        <v>0.30998985036853122</v>
      </c>
      <c r="L107" s="12">
        <f>SQRT(L106/L101)</f>
        <v>0.16614441952289705</v>
      </c>
    </row>
    <row r="108" spans="1:13">
      <c r="G108" s="10" t="s">
        <v>19</v>
      </c>
      <c r="H108" s="10">
        <f>H107*1.96</f>
        <v>0.45956628966421154</v>
      </c>
      <c r="I108" s="10">
        <f>I107*1.96</f>
        <v>0.4187492513393955</v>
      </c>
      <c r="J108" s="10">
        <f>J107*1.96</f>
        <v>0.42786896345991321</v>
      </c>
      <c r="K108" s="13">
        <f>K107*1.96</f>
        <v>0.60758010672232121</v>
      </c>
      <c r="L108" s="13">
        <f>L107*1.96</f>
        <v>0.32564306226487821</v>
      </c>
    </row>
    <row r="109" spans="1:13">
      <c r="G109" s="11" t="s">
        <v>21</v>
      </c>
      <c r="H109" s="11">
        <f>PERCENTILE(M2:M99,0.95)</f>
        <v>0.49392042264999991</v>
      </c>
      <c r="I109" s="11">
        <f>PERCENTILE(M27:M52,0.95)</f>
        <v>0.39281441750000001</v>
      </c>
      <c r="J109" s="11">
        <f>PERCENTILE(M2:M26,0.95)</f>
        <v>0.4422461929999999</v>
      </c>
      <c r="K109" s="14">
        <f>PERCENTILE(M53:M77,0.95)</f>
        <v>0.57765222939999983</v>
      </c>
      <c r="L109" s="14">
        <f>PERCENTILE(M78:M99,0.95)</f>
        <v>0.31281773324999995</v>
      </c>
    </row>
  </sheetData>
  <sortState ref="A2:M109">
    <sortCondition ref="F1"/>
  </sortState>
  <conditionalFormatting sqref="I107:L107">
    <cfRule type="cellIs" dxfId="0" priority="4" operator="notBetween">
      <formula>-0.61</formula>
      <formula>0.61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drape_ctl2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DSousa</dc:creator>
  <cp:lastModifiedBy>Wade Williams</cp:lastModifiedBy>
  <dcterms:created xsi:type="dcterms:W3CDTF">2010-12-30T20:24:52Z</dcterms:created>
  <dcterms:modified xsi:type="dcterms:W3CDTF">2015-09-30T15:47:10Z</dcterms:modified>
</cp:coreProperties>
</file>