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8330" windowHeight="10830" tabRatio="594"/>
  </bookViews>
  <sheets>
    <sheet name="drape_ctl2" sheetId="1" r:id="rId1"/>
  </sheets>
  <definedNames>
    <definedName name="_xlnm.Database">drape_ctl2!$A$1:$G$27</definedName>
  </definedNames>
  <calcPr calcId="125725"/>
</workbook>
</file>

<file path=xl/calcChain.xml><?xml version="1.0" encoding="utf-8"?>
<calcChain xmlns="http://schemas.openxmlformats.org/spreadsheetml/2006/main">
  <c r="H37" i="1"/>
  <c r="G37"/>
  <c r="G35"/>
  <c r="H34"/>
  <c r="G34"/>
  <c r="H33"/>
  <c r="G33"/>
  <c r="H32"/>
  <c r="G32"/>
  <c r="H31"/>
  <c r="G31"/>
  <c r="H30"/>
  <c r="G30"/>
  <c r="H29"/>
  <c r="G29"/>
  <c r="I25"/>
  <c r="I26"/>
  <c r="H25"/>
  <c r="H26"/>
  <c r="I2"/>
  <c r="I3"/>
  <c r="I4"/>
  <c r="I5"/>
  <c r="I6"/>
  <c r="I7"/>
  <c r="I8"/>
  <c r="I9"/>
  <c r="H2"/>
  <c r="H3"/>
  <c r="H4"/>
  <c r="H5"/>
  <c r="H6"/>
  <c r="H7"/>
  <c r="H8"/>
  <c r="H9"/>
  <c r="H21"/>
  <c r="H22"/>
  <c r="H23"/>
  <c r="H24"/>
  <c r="H27"/>
  <c r="H10"/>
  <c r="H11"/>
  <c r="H12"/>
  <c r="H13"/>
  <c r="H14"/>
  <c r="H15"/>
  <c r="H16"/>
  <c r="H17"/>
  <c r="I20"/>
  <c r="I15"/>
  <c r="H20"/>
  <c r="I10"/>
  <c r="I21"/>
  <c r="I16"/>
  <c r="I22"/>
  <c r="I11"/>
  <c r="I23"/>
  <c r="I17"/>
  <c r="I12"/>
  <c r="I13"/>
  <c r="I24"/>
  <c r="I18"/>
  <c r="I27"/>
  <c r="I19"/>
  <c r="I14"/>
  <c r="H18"/>
  <c r="H19"/>
  <c r="G36" l="1"/>
  <c r="H35" l="1"/>
  <c r="H36" s="1"/>
</calcChain>
</file>

<file path=xl/sharedStrings.xml><?xml version="1.0" encoding="utf-8"?>
<sst xmlns="http://schemas.openxmlformats.org/spreadsheetml/2006/main" count="20" uniqueCount="19">
  <si>
    <t>OBJECTID</t>
  </si>
  <si>
    <t>id</t>
  </si>
  <si>
    <t>northing</t>
  </si>
  <si>
    <t>easting</t>
  </si>
  <si>
    <t>elevation</t>
  </si>
  <si>
    <t>surface</t>
  </si>
  <si>
    <t>ctl_surf</t>
  </si>
  <si>
    <t>ALL</t>
  </si>
  <si>
    <t>Hard Surface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</si>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</sst>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8" xfId="0" applyNumberFormat="1" applyFill="1" applyBorder="1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pane xSplit="5" ySplit="1" topLeftCell="F14" activePane="bottomRight" state="frozenSplit"/>
      <selection pane="topRight" activeCell="F1" sqref="F1"/>
      <selection pane="bottomLeft" activeCell="C2" sqref="C2"/>
      <selection pane="bottomRight" activeCell="D30" sqref="D30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17.42578125" style="5" customWidth="1"/>
    <col min="7" max="7" width="14.42578125" style="5" customWidth="1"/>
    <col min="8" max="8" width="9.5703125" style="3" customWidth="1"/>
  </cols>
  <sheetData>
    <row r="1" spans="1:9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5" t="s">
        <v>5</v>
      </c>
      <c r="G1" s="5" t="s">
        <v>6</v>
      </c>
      <c r="H1" s="4" t="s">
        <v>8</v>
      </c>
      <c r="I1" s="4" t="s">
        <v>17</v>
      </c>
    </row>
    <row r="2" spans="1:9">
      <c r="A2" s="1">
        <v>0</v>
      </c>
      <c r="B2" s="18">
        <v>2</v>
      </c>
      <c r="C2" s="5">
        <v>780221.42700000003</v>
      </c>
      <c r="D2" s="5">
        <v>778088.82499999995</v>
      </c>
      <c r="E2" s="5">
        <v>516.19000000000005</v>
      </c>
      <c r="F2" s="5">
        <v>516.28700000000003</v>
      </c>
      <c r="G2" s="5">
        <v>9.7000000000000003E-2</v>
      </c>
      <c r="H2" s="3">
        <f t="shared" ref="H2:H9" si="0">G2</f>
        <v>9.7000000000000003E-2</v>
      </c>
      <c r="I2" s="3">
        <f t="shared" ref="I2:I9" si="1">ABS(G2)</f>
        <v>9.7000000000000003E-2</v>
      </c>
    </row>
    <row r="3" spans="1:9">
      <c r="A3" s="1">
        <v>0</v>
      </c>
      <c r="B3" s="18">
        <v>4</v>
      </c>
      <c r="C3" s="5">
        <v>813869.26199999999</v>
      </c>
      <c r="D3" s="5">
        <v>762283.11600000004</v>
      </c>
      <c r="E3" s="5">
        <v>572.07000000000005</v>
      </c>
      <c r="F3" s="5">
        <v>571.89300000000003</v>
      </c>
      <c r="G3" s="5">
        <v>-0.17699999999999999</v>
      </c>
      <c r="H3" s="3">
        <f t="shared" si="0"/>
        <v>-0.17699999999999999</v>
      </c>
      <c r="I3" s="3">
        <f t="shared" si="1"/>
        <v>0.17699999999999999</v>
      </c>
    </row>
    <row r="4" spans="1:9">
      <c r="A4" s="1">
        <v>0</v>
      </c>
      <c r="B4" s="18">
        <v>5</v>
      </c>
      <c r="C4" s="5">
        <v>838190.12600000005</v>
      </c>
      <c r="D4" s="5">
        <v>759596.97499999998</v>
      </c>
      <c r="E4" s="5">
        <v>624.97900000000004</v>
      </c>
      <c r="F4" s="5">
        <v>624.63900000000001</v>
      </c>
      <c r="G4" s="5">
        <v>-0.34</v>
      </c>
      <c r="H4" s="3">
        <f t="shared" si="0"/>
        <v>-0.34</v>
      </c>
      <c r="I4" s="3">
        <f t="shared" si="1"/>
        <v>0.34</v>
      </c>
    </row>
    <row r="5" spans="1:9">
      <c r="A5" s="1">
        <v>0</v>
      </c>
      <c r="B5" s="18">
        <v>6</v>
      </c>
      <c r="C5" s="5">
        <v>838436.51300000004</v>
      </c>
      <c r="D5" s="5">
        <v>783508.45900000003</v>
      </c>
      <c r="E5" s="5">
        <v>571.73199999999997</v>
      </c>
      <c r="F5" s="5">
        <v>571.68600000000004</v>
      </c>
      <c r="G5" s="5">
        <v>-4.5999999999999999E-2</v>
      </c>
      <c r="H5" s="3">
        <f t="shared" si="0"/>
        <v>-4.5999999999999999E-2</v>
      </c>
      <c r="I5" s="3">
        <f t="shared" si="1"/>
        <v>4.5999999999999999E-2</v>
      </c>
    </row>
    <row r="6" spans="1:9">
      <c r="A6" s="1">
        <v>0</v>
      </c>
      <c r="B6" s="18">
        <v>7</v>
      </c>
      <c r="C6" s="5">
        <v>876916.08299999998</v>
      </c>
      <c r="D6" s="5">
        <v>772910.38699999999</v>
      </c>
      <c r="E6" s="5">
        <v>588.84199999999998</v>
      </c>
      <c r="F6" s="5">
        <v>588.38199999999995</v>
      </c>
      <c r="G6" s="5">
        <v>-0.46</v>
      </c>
      <c r="H6" s="3">
        <f t="shared" si="0"/>
        <v>-0.46</v>
      </c>
      <c r="I6" s="3">
        <f t="shared" si="1"/>
        <v>0.46</v>
      </c>
    </row>
    <row r="7" spans="1:9">
      <c r="A7" s="1">
        <v>0</v>
      </c>
      <c r="B7" s="18">
        <v>8</v>
      </c>
      <c r="C7" s="5">
        <v>873881.83200000005</v>
      </c>
      <c r="D7" s="5">
        <v>748857.71600000001</v>
      </c>
      <c r="E7" s="5">
        <v>510.767</v>
      </c>
      <c r="F7" s="5">
        <v>510.49400000000003</v>
      </c>
      <c r="G7" s="5">
        <v>-0.27300000000000002</v>
      </c>
      <c r="H7" s="3">
        <f t="shared" si="0"/>
        <v>-0.27300000000000002</v>
      </c>
      <c r="I7" s="3">
        <f t="shared" si="1"/>
        <v>0.27300000000000002</v>
      </c>
    </row>
    <row r="8" spans="1:9">
      <c r="A8" s="1">
        <v>0</v>
      </c>
      <c r="B8" s="18">
        <v>9</v>
      </c>
      <c r="C8" s="5">
        <v>839214.09600000002</v>
      </c>
      <c r="D8" s="5">
        <v>714083.76199999999</v>
      </c>
      <c r="E8" s="5">
        <v>505.291</v>
      </c>
      <c r="F8" s="5">
        <v>505.38799999999998</v>
      </c>
      <c r="G8" s="5">
        <v>9.7000000000000003E-2</v>
      </c>
      <c r="H8" s="3">
        <f t="shared" si="0"/>
        <v>9.7000000000000003E-2</v>
      </c>
      <c r="I8" s="3">
        <f t="shared" si="1"/>
        <v>9.7000000000000003E-2</v>
      </c>
    </row>
    <row r="9" spans="1:9">
      <c r="A9" s="1">
        <v>0</v>
      </c>
      <c r="B9" s="18">
        <v>10</v>
      </c>
      <c r="C9" s="5">
        <v>869249.72499999998</v>
      </c>
      <c r="D9" s="5">
        <v>694482.00800000003</v>
      </c>
      <c r="E9" s="5">
        <v>503.81299999999999</v>
      </c>
      <c r="F9" s="5">
        <v>503.97899999999998</v>
      </c>
      <c r="G9" s="5">
        <v>0.16600000000000001</v>
      </c>
      <c r="H9" s="3">
        <f t="shared" si="0"/>
        <v>0.16600000000000001</v>
      </c>
      <c r="I9" s="3">
        <f t="shared" si="1"/>
        <v>0.16600000000000001</v>
      </c>
    </row>
    <row r="10" spans="1:9">
      <c r="A10" s="1">
        <v>0</v>
      </c>
      <c r="B10" s="18">
        <v>11</v>
      </c>
      <c r="C10" s="5">
        <v>839929.79700000002</v>
      </c>
      <c r="D10" s="5">
        <v>675103.02800000005</v>
      </c>
      <c r="E10" s="5">
        <v>599.13499999999999</v>
      </c>
      <c r="F10" s="5">
        <v>599.37300000000005</v>
      </c>
      <c r="G10" s="5">
        <v>0.23799999999999999</v>
      </c>
      <c r="H10" s="3">
        <f t="shared" ref="H10:H15" si="2">G10</f>
        <v>0.23799999999999999</v>
      </c>
      <c r="I10" s="3">
        <f t="shared" ref="I10:I27" si="3">ABS(G10)</f>
        <v>0.23799999999999999</v>
      </c>
    </row>
    <row r="11" spans="1:9">
      <c r="A11" s="1">
        <v>0</v>
      </c>
      <c r="B11" s="18">
        <v>13</v>
      </c>
      <c r="C11" s="5">
        <v>783118.42799999996</v>
      </c>
      <c r="D11" s="5">
        <v>688554.17</v>
      </c>
      <c r="E11" s="5">
        <v>502.61799999999999</v>
      </c>
      <c r="F11" s="5">
        <v>502.79500000000002</v>
      </c>
      <c r="G11" s="5">
        <v>0.17699999999999999</v>
      </c>
      <c r="H11" s="3">
        <f t="shared" si="2"/>
        <v>0.17699999999999999</v>
      </c>
      <c r="I11" s="3">
        <f t="shared" si="3"/>
        <v>0.17699999999999999</v>
      </c>
    </row>
    <row r="12" spans="1:9">
      <c r="A12" s="1">
        <v>0</v>
      </c>
      <c r="B12" s="18">
        <v>14</v>
      </c>
      <c r="C12" s="5">
        <v>802380.12199999997</v>
      </c>
      <c r="D12" s="5">
        <v>712902.55500000005</v>
      </c>
      <c r="E12" s="5">
        <v>544.26800000000003</v>
      </c>
      <c r="F12" s="5">
        <v>544.48699999999997</v>
      </c>
      <c r="G12" s="5">
        <v>0.219</v>
      </c>
      <c r="H12" s="3">
        <f t="shared" si="2"/>
        <v>0.219</v>
      </c>
      <c r="I12" s="3">
        <f t="shared" si="3"/>
        <v>0.219</v>
      </c>
    </row>
    <row r="13" spans="1:9">
      <c r="A13" s="1">
        <v>0</v>
      </c>
      <c r="B13" s="18">
        <v>15</v>
      </c>
      <c r="C13" s="5">
        <v>784955.755</v>
      </c>
      <c r="D13" s="5">
        <v>722465.98699999996</v>
      </c>
      <c r="E13" s="5">
        <v>545.61800000000005</v>
      </c>
      <c r="F13" s="5">
        <v>545.62099999999998</v>
      </c>
      <c r="G13" s="5">
        <v>3.0000000000000001E-3</v>
      </c>
      <c r="H13" s="3">
        <f t="shared" si="2"/>
        <v>3.0000000000000001E-3</v>
      </c>
      <c r="I13" s="3">
        <f t="shared" si="3"/>
        <v>3.0000000000000001E-3</v>
      </c>
    </row>
    <row r="14" spans="1:9">
      <c r="A14" s="1">
        <v>0</v>
      </c>
      <c r="B14" s="18">
        <v>16</v>
      </c>
      <c r="C14" s="5">
        <v>783593.02</v>
      </c>
      <c r="D14" s="5">
        <v>643683.84499999997</v>
      </c>
      <c r="E14" s="5">
        <v>551.82000000000005</v>
      </c>
      <c r="F14" s="5">
        <v>552.23199999999997</v>
      </c>
      <c r="G14" s="5">
        <v>0.41199999999999998</v>
      </c>
      <c r="H14" s="3">
        <f t="shared" si="2"/>
        <v>0.41199999999999998</v>
      </c>
      <c r="I14" s="3">
        <f t="shared" si="3"/>
        <v>0.41199999999999998</v>
      </c>
    </row>
    <row r="15" spans="1:9">
      <c r="A15" s="1">
        <v>0</v>
      </c>
      <c r="B15" s="18">
        <v>17</v>
      </c>
      <c r="C15" s="5">
        <v>813599.12399999995</v>
      </c>
      <c r="D15" s="5">
        <v>630257.82400000002</v>
      </c>
      <c r="E15" s="5">
        <v>536.70799999999997</v>
      </c>
      <c r="F15" s="5">
        <v>537.1</v>
      </c>
      <c r="G15" s="5">
        <v>0.39200000000000002</v>
      </c>
      <c r="H15" s="3">
        <f t="shared" si="2"/>
        <v>0.39200000000000002</v>
      </c>
      <c r="I15" s="3">
        <f t="shared" si="3"/>
        <v>0.39200000000000002</v>
      </c>
    </row>
    <row r="16" spans="1:9">
      <c r="A16" s="1">
        <v>0</v>
      </c>
      <c r="B16" s="18">
        <v>18</v>
      </c>
      <c r="C16" s="5">
        <v>850044.75100000005</v>
      </c>
      <c r="D16" s="5">
        <v>653735.245</v>
      </c>
      <c r="E16" s="5">
        <v>515.90599999999995</v>
      </c>
      <c r="F16" s="5">
        <v>516.375</v>
      </c>
      <c r="G16" s="5">
        <v>0.46899999999999997</v>
      </c>
      <c r="H16" s="3">
        <f t="shared" ref="H16:H20" si="4">G16</f>
        <v>0.46899999999999997</v>
      </c>
      <c r="I16" s="3">
        <f t="shared" si="3"/>
        <v>0.46899999999999997</v>
      </c>
    </row>
    <row r="17" spans="1:9">
      <c r="A17" s="1">
        <v>0</v>
      </c>
      <c r="B17" s="18">
        <v>19</v>
      </c>
      <c r="C17" s="5">
        <v>879416.55799999996</v>
      </c>
      <c r="D17" s="5">
        <v>643941.49800000002</v>
      </c>
      <c r="E17" s="5">
        <v>540.09100000000001</v>
      </c>
      <c r="F17" s="5">
        <v>540.75300000000004</v>
      </c>
      <c r="G17" s="17">
        <v>0.66200000000000003</v>
      </c>
      <c r="H17" s="3">
        <f t="shared" si="4"/>
        <v>0.66200000000000003</v>
      </c>
      <c r="I17" s="3">
        <f t="shared" si="3"/>
        <v>0.66200000000000003</v>
      </c>
    </row>
    <row r="18" spans="1:9">
      <c r="A18" s="1">
        <v>0</v>
      </c>
      <c r="B18" s="18">
        <v>20</v>
      </c>
      <c r="C18" s="5">
        <v>852334.51100000006</v>
      </c>
      <c r="D18" s="5">
        <v>614210.02099999995</v>
      </c>
      <c r="E18" s="5">
        <v>542.53200000000004</v>
      </c>
      <c r="F18" s="5">
        <v>543.31600000000003</v>
      </c>
      <c r="G18" s="17">
        <v>0.78400000000000003</v>
      </c>
      <c r="H18" s="3">
        <f t="shared" si="4"/>
        <v>0.78400000000000003</v>
      </c>
      <c r="I18" s="3">
        <f t="shared" si="3"/>
        <v>0.78400000000000003</v>
      </c>
    </row>
    <row r="19" spans="1:9">
      <c r="A19" s="1">
        <v>0</v>
      </c>
      <c r="B19" s="18">
        <v>21</v>
      </c>
      <c r="C19" s="5">
        <v>878770.94900000002</v>
      </c>
      <c r="D19" s="5">
        <v>595378.61600000004</v>
      </c>
      <c r="E19" s="5">
        <v>492.947</v>
      </c>
      <c r="F19" s="5">
        <v>493.14100000000002</v>
      </c>
      <c r="G19" s="5">
        <v>0.19400000000000001</v>
      </c>
      <c r="H19" s="3">
        <f t="shared" si="4"/>
        <v>0.19400000000000001</v>
      </c>
      <c r="I19" s="3">
        <f t="shared" si="3"/>
        <v>0.19400000000000001</v>
      </c>
    </row>
    <row r="20" spans="1:9">
      <c r="A20" s="1">
        <v>0</v>
      </c>
      <c r="B20" s="18">
        <v>22</v>
      </c>
      <c r="C20" s="5">
        <v>877491.50300000003</v>
      </c>
      <c r="D20" s="5">
        <v>534896.17299999995</v>
      </c>
      <c r="E20" s="5">
        <v>513.93600000000004</v>
      </c>
      <c r="F20" s="5">
        <v>513.83299999999997</v>
      </c>
      <c r="G20" s="5">
        <v>-0.10299999999999999</v>
      </c>
      <c r="H20" s="3">
        <f t="shared" si="4"/>
        <v>-0.10299999999999999</v>
      </c>
      <c r="I20" s="3">
        <f t="shared" si="3"/>
        <v>0.10299999999999999</v>
      </c>
    </row>
    <row r="21" spans="1:9">
      <c r="A21" s="1">
        <v>0</v>
      </c>
      <c r="B21" s="18">
        <v>23</v>
      </c>
      <c r="C21" s="5">
        <v>851232.27500000002</v>
      </c>
      <c r="D21" s="5">
        <v>542269.61800000002</v>
      </c>
      <c r="E21" s="5">
        <v>503.86799999999999</v>
      </c>
      <c r="F21" s="5">
        <v>503.94200000000001</v>
      </c>
      <c r="G21" s="5">
        <v>7.3999999999999996E-2</v>
      </c>
      <c r="H21" s="3">
        <f t="shared" ref="H21:H27" si="5">G21</f>
        <v>7.3999999999999996E-2</v>
      </c>
      <c r="I21" s="3">
        <f t="shared" si="3"/>
        <v>7.3999999999999996E-2</v>
      </c>
    </row>
    <row r="22" spans="1:9">
      <c r="A22" s="1">
        <v>0</v>
      </c>
      <c r="B22" s="18">
        <v>24</v>
      </c>
      <c r="C22" s="5">
        <v>818831.09699999995</v>
      </c>
      <c r="D22" s="5">
        <v>539667.22499999998</v>
      </c>
      <c r="E22" s="5">
        <v>422.65699999999998</v>
      </c>
      <c r="F22" s="5">
        <v>422.56</v>
      </c>
      <c r="G22" s="5">
        <v>-9.7000000000000003E-2</v>
      </c>
      <c r="H22" s="3">
        <f t="shared" si="5"/>
        <v>-9.7000000000000003E-2</v>
      </c>
      <c r="I22" s="3">
        <f t="shared" si="3"/>
        <v>9.7000000000000003E-2</v>
      </c>
    </row>
    <row r="23" spans="1:9">
      <c r="A23" s="1">
        <v>0</v>
      </c>
      <c r="B23" s="18">
        <v>25</v>
      </c>
      <c r="C23" s="5">
        <v>854230.21100000001</v>
      </c>
      <c r="D23" s="5">
        <v>584904.08600000001</v>
      </c>
      <c r="E23" s="5">
        <v>514.803</v>
      </c>
      <c r="F23" s="5">
        <v>514.85199999999998</v>
      </c>
      <c r="G23" s="5">
        <v>4.9000000000000002E-2</v>
      </c>
      <c r="H23" s="3">
        <f t="shared" si="5"/>
        <v>4.9000000000000002E-2</v>
      </c>
      <c r="I23" s="3">
        <f t="shared" si="3"/>
        <v>4.9000000000000002E-2</v>
      </c>
    </row>
    <row r="24" spans="1:9">
      <c r="A24" s="1">
        <v>0</v>
      </c>
      <c r="B24" s="18">
        <v>26</v>
      </c>
      <c r="C24" s="5">
        <v>812250.14300000004</v>
      </c>
      <c r="D24" s="5">
        <v>593187.26</v>
      </c>
      <c r="E24" s="5">
        <v>488.00599999999997</v>
      </c>
      <c r="F24" s="5">
        <v>488.05900000000003</v>
      </c>
      <c r="G24" s="5">
        <v>5.2999999999999999E-2</v>
      </c>
      <c r="H24" s="3">
        <f t="shared" si="5"/>
        <v>5.2999999999999999E-2</v>
      </c>
      <c r="I24" s="3">
        <f t="shared" si="3"/>
        <v>5.2999999999999999E-2</v>
      </c>
    </row>
    <row r="25" spans="1:9">
      <c r="A25" s="1">
        <v>0</v>
      </c>
      <c r="B25" s="18">
        <v>27</v>
      </c>
      <c r="C25" s="5">
        <v>781232.85400000005</v>
      </c>
      <c r="D25" s="5">
        <v>579803.06000000006</v>
      </c>
      <c r="E25" s="5">
        <v>425.34199999999998</v>
      </c>
      <c r="F25" s="5">
        <v>425.28500000000003</v>
      </c>
      <c r="G25" s="5">
        <v>-5.7000000000000002E-2</v>
      </c>
      <c r="H25" s="3">
        <f t="shared" si="5"/>
        <v>-5.7000000000000002E-2</v>
      </c>
      <c r="I25" s="3">
        <f t="shared" si="3"/>
        <v>5.7000000000000002E-2</v>
      </c>
    </row>
    <row r="26" spans="1:9">
      <c r="A26" s="1">
        <v>0</v>
      </c>
      <c r="B26" s="18">
        <v>29</v>
      </c>
      <c r="C26" s="5">
        <v>752757.755</v>
      </c>
      <c r="D26" s="5">
        <v>534642.60800000001</v>
      </c>
      <c r="E26" s="5">
        <v>426.839</v>
      </c>
      <c r="F26" s="5">
        <v>426.66800000000001</v>
      </c>
      <c r="G26" s="5">
        <v>-0.17100000000000001</v>
      </c>
      <c r="H26" s="3">
        <f t="shared" si="5"/>
        <v>-0.17100000000000001</v>
      </c>
      <c r="I26" s="3">
        <f t="shared" si="3"/>
        <v>0.17100000000000001</v>
      </c>
    </row>
    <row r="27" spans="1:9">
      <c r="A27" s="1">
        <v>0</v>
      </c>
      <c r="B27" s="18">
        <v>30</v>
      </c>
      <c r="C27" s="5">
        <v>759048.13</v>
      </c>
      <c r="D27" s="5">
        <v>564100.30299999996</v>
      </c>
      <c r="E27" s="5">
        <v>514.64099999999996</v>
      </c>
      <c r="F27" s="5">
        <v>514.73599999999999</v>
      </c>
      <c r="G27" s="5">
        <v>9.5000000000000001E-2</v>
      </c>
      <c r="H27" s="3">
        <f t="shared" si="5"/>
        <v>9.5000000000000001E-2</v>
      </c>
      <c r="I27" s="3">
        <f t="shared" si="3"/>
        <v>9.5000000000000001E-2</v>
      </c>
    </row>
    <row r="28" spans="1:9" ht="30.75" thickBot="1">
      <c r="F28" s="6"/>
      <c r="G28" s="7" t="s">
        <v>7</v>
      </c>
      <c r="H28" s="16" t="s">
        <v>8</v>
      </c>
    </row>
    <row r="29" spans="1:9">
      <c r="F29" s="8" t="s">
        <v>9</v>
      </c>
      <c r="G29" s="9">
        <f>COUNT(G2:G27)</f>
        <v>26</v>
      </c>
      <c r="H29" s="15">
        <f>COUNT(H2:H27)</f>
        <v>26</v>
      </c>
    </row>
    <row r="30" spans="1:9">
      <c r="F30" s="10" t="s">
        <v>10</v>
      </c>
      <c r="G30" s="10">
        <f>AVERAGE(G2:G27)</f>
        <v>9.4500000000000001E-2</v>
      </c>
      <c r="H30" s="13">
        <f>AVERAGE(H2:H27)</f>
        <v>9.4500000000000001E-2</v>
      </c>
    </row>
    <row r="31" spans="1:9">
      <c r="F31" s="10" t="s">
        <v>11</v>
      </c>
      <c r="G31" s="10">
        <f>STDEV(G2:G27)</f>
        <v>0.28923544042872756</v>
      </c>
      <c r="H31" s="13">
        <f>STDEV(H2:H27)</f>
        <v>0.28923544042872756</v>
      </c>
    </row>
    <row r="32" spans="1:9">
      <c r="F32" s="10" t="s">
        <v>12</v>
      </c>
      <c r="G32" s="10">
        <f>MIN(G2:G27)</f>
        <v>-0.46</v>
      </c>
      <c r="H32" s="13">
        <f>MIN(H2:H27)</f>
        <v>-0.46</v>
      </c>
    </row>
    <row r="33" spans="6:8">
      <c r="F33" s="10" t="s">
        <v>13</v>
      </c>
      <c r="G33" s="10">
        <f>MAX(G2:G27)</f>
        <v>0.78400000000000003</v>
      </c>
      <c r="H33" s="13">
        <f>MAX(H2:H27)</f>
        <v>0.78400000000000003</v>
      </c>
    </row>
    <row r="34" spans="6:8">
      <c r="F34" s="10" t="s">
        <v>14</v>
      </c>
      <c r="G34" s="10">
        <f>SUMSQ(G2:G27)</f>
        <v>2.3236150000000002</v>
      </c>
      <c r="H34" s="13">
        <f>SUMSQ(H2:H27)</f>
        <v>2.3236150000000002</v>
      </c>
    </row>
    <row r="35" spans="6:8">
      <c r="F35" s="10" t="s">
        <v>15</v>
      </c>
      <c r="G35" s="5">
        <f>SQRT(G34/G29)</f>
        <v>0.2989478343997623</v>
      </c>
      <c r="H35" s="12">
        <f>SQRT(H34/H29)</f>
        <v>0.2989478343997623</v>
      </c>
    </row>
    <row r="36" spans="6:8">
      <c r="F36" s="10" t="s">
        <v>16</v>
      </c>
      <c r="G36" s="10">
        <f>G35*1.96</f>
        <v>0.5859377554235341</v>
      </c>
      <c r="H36" s="13">
        <f>H35*1.96</f>
        <v>0.5859377554235341</v>
      </c>
    </row>
    <row r="37" spans="6:8">
      <c r="F37" s="11" t="s">
        <v>18</v>
      </c>
      <c r="G37" s="11">
        <f>PERCENTILE(I2:I27,0.95)</f>
        <v>0.61375000000000002</v>
      </c>
      <c r="H37" s="14">
        <f>PERCENTILE(I2:I27,0.95)</f>
        <v>0.61375000000000002</v>
      </c>
    </row>
  </sheetData>
  <conditionalFormatting sqref="G35:H35 G10:G16 G19:G27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2015-07-17T19:50:52Z</dcterms:modified>
</cp:coreProperties>
</file>