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8330" windowHeight="10830" tabRatio="594"/>
  </bookViews>
  <sheets>
    <sheet name="drape_ctl2" sheetId="1" r:id="rId1"/>
  </sheets>
  <definedNames>
    <definedName name="_xlnm.Database">drape_ctl2!$A$1:$G$36</definedName>
  </definedNames>
  <calcPr calcId="125725"/>
</workbook>
</file>

<file path=xl/calcChain.xml><?xml version="1.0" encoding="utf-8"?>
<calcChain xmlns="http://schemas.openxmlformats.org/spreadsheetml/2006/main">
  <c r="I12" i="1"/>
  <c r="H12"/>
  <c r="I11"/>
  <c r="H11"/>
  <c r="I17"/>
  <c r="H17"/>
  <c r="I16"/>
  <c r="H16"/>
  <c r="I15"/>
  <c r="H15"/>
  <c r="I14"/>
  <c r="H14"/>
  <c r="I13"/>
  <c r="H13"/>
  <c r="I10"/>
  <c r="H10"/>
  <c r="I9"/>
  <c r="H9"/>
  <c r="G43"/>
  <c r="G44" s="1"/>
  <c r="G42"/>
  <c r="G41"/>
  <c r="G40"/>
  <c r="G39"/>
  <c r="G38"/>
  <c r="I34"/>
  <c r="I35"/>
  <c r="H34"/>
  <c r="H35"/>
  <c r="I2"/>
  <c r="I3"/>
  <c r="I4"/>
  <c r="I5"/>
  <c r="I6"/>
  <c r="I7"/>
  <c r="I8"/>
  <c r="I18"/>
  <c r="H2"/>
  <c r="H3"/>
  <c r="H4"/>
  <c r="H5"/>
  <c r="H6"/>
  <c r="H7"/>
  <c r="H8"/>
  <c r="H18"/>
  <c r="H30"/>
  <c r="H31"/>
  <c r="H32"/>
  <c r="H33"/>
  <c r="H36"/>
  <c r="H19"/>
  <c r="H20"/>
  <c r="H21"/>
  <c r="H22"/>
  <c r="H23"/>
  <c r="H24"/>
  <c r="H25"/>
  <c r="H26"/>
  <c r="I29"/>
  <c r="I24"/>
  <c r="H29"/>
  <c r="I19"/>
  <c r="I30"/>
  <c r="I25"/>
  <c r="I31"/>
  <c r="I20"/>
  <c r="I32"/>
  <c r="I26"/>
  <c r="I21"/>
  <c r="I22"/>
  <c r="I33"/>
  <c r="I27"/>
  <c r="I36"/>
  <c r="I28"/>
  <c r="I23"/>
  <c r="H27"/>
  <c r="H28"/>
  <c r="H43" l="1"/>
  <c r="G46"/>
  <c r="H46"/>
  <c r="H38"/>
  <c r="H40"/>
  <c r="H42"/>
  <c r="H39"/>
  <c r="H41"/>
  <c r="G45"/>
  <c r="H44" l="1"/>
  <c r="H45" s="1"/>
</calcChain>
</file>

<file path=xl/sharedStrings.xml><?xml version="1.0" encoding="utf-8"?>
<sst xmlns="http://schemas.openxmlformats.org/spreadsheetml/2006/main" count="20" uniqueCount="19">
  <si>
    <t>OBJECTID</t>
  </si>
  <si>
    <t>id</t>
  </si>
  <si>
    <t>northing</t>
  </si>
  <si>
    <t>easting</t>
  </si>
  <si>
    <t>elevation</t>
  </si>
  <si>
    <t>surface</t>
  </si>
  <si>
    <t>ctl_surf</t>
  </si>
  <si>
    <t>ALL</t>
  </si>
  <si>
    <t>Hard Surface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</si>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</sst>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18" xfId="0" applyNumberFormat="1" applyFill="1" applyBorder="1" applyAlignment="1">
      <alignment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pane xSplit="5" ySplit="1" topLeftCell="F20" activePane="bottomRight" state="frozenSplit"/>
      <selection pane="topRight" activeCell="F1" sqref="F1"/>
      <selection pane="bottomLeft" activeCell="C2" sqref="C2"/>
      <selection pane="bottomRight" activeCell="I40" sqref="I40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17.42578125" style="5" customWidth="1"/>
    <col min="7" max="7" width="14.42578125" style="5" customWidth="1"/>
    <col min="8" max="8" width="9.5703125" style="3" customWidth="1"/>
  </cols>
  <sheetData>
    <row r="1" spans="1:9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5" t="s">
        <v>5</v>
      </c>
      <c r="G1" s="5" t="s">
        <v>6</v>
      </c>
      <c r="H1" s="4" t="s">
        <v>8</v>
      </c>
      <c r="I1" s="4" t="s">
        <v>17</v>
      </c>
    </row>
    <row r="2" spans="1:9">
      <c r="A2" s="1">
        <v>0</v>
      </c>
      <c r="B2" s="18">
        <v>35</v>
      </c>
      <c r="C2" s="5">
        <v>2594160.264</v>
      </c>
      <c r="D2" s="5">
        <v>564621.77099999995</v>
      </c>
      <c r="E2" s="5">
        <v>474.77300000000002</v>
      </c>
      <c r="F2" s="5">
        <v>475.77</v>
      </c>
      <c r="G2" s="5">
        <v>0.997</v>
      </c>
      <c r="H2" s="3">
        <f t="shared" ref="H2:H18" si="0">G2</f>
        <v>0.997</v>
      </c>
      <c r="I2" s="3">
        <f t="shared" ref="I2:I18" si="1">ABS(G2)</f>
        <v>0.997</v>
      </c>
    </row>
    <row r="3" spans="1:9">
      <c r="A3" s="1">
        <v>0</v>
      </c>
      <c r="B3" s="18">
        <v>42</v>
      </c>
      <c r="C3" s="5">
        <v>2560508.4470000002</v>
      </c>
      <c r="D3" s="5">
        <v>785572.14</v>
      </c>
      <c r="E3" s="5">
        <v>495.64</v>
      </c>
      <c r="F3" s="5">
        <v>496.1</v>
      </c>
      <c r="G3" s="5">
        <v>0.46</v>
      </c>
      <c r="H3" s="3">
        <f t="shared" si="0"/>
        <v>0.46</v>
      </c>
      <c r="I3" s="3">
        <f t="shared" si="1"/>
        <v>0.46</v>
      </c>
    </row>
    <row r="4" spans="1:9">
      <c r="A4" s="1">
        <v>0</v>
      </c>
      <c r="B4" s="18">
        <v>59</v>
      </c>
      <c r="C4" s="5">
        <v>2466286.2050000001</v>
      </c>
      <c r="D4" s="5">
        <v>814976.92599999998</v>
      </c>
      <c r="E4" s="5">
        <v>554.05200000000002</v>
      </c>
      <c r="F4" s="5">
        <v>554.51</v>
      </c>
      <c r="G4" s="5">
        <v>0.45800000000000002</v>
      </c>
      <c r="H4" s="3">
        <f t="shared" si="0"/>
        <v>0.45800000000000002</v>
      </c>
      <c r="I4" s="3">
        <f t="shared" si="1"/>
        <v>0.45800000000000002</v>
      </c>
    </row>
    <row r="5" spans="1:9">
      <c r="A5" s="1">
        <v>0</v>
      </c>
      <c r="B5" s="18">
        <v>41</v>
      </c>
      <c r="C5" s="5">
        <v>2596501.648</v>
      </c>
      <c r="D5" s="5">
        <v>765912.59100000001</v>
      </c>
      <c r="E5" s="5">
        <v>470.892</v>
      </c>
      <c r="F5" s="5">
        <v>471.17</v>
      </c>
      <c r="G5" s="5">
        <v>0.27800000000000002</v>
      </c>
      <c r="H5" s="3">
        <f t="shared" si="0"/>
        <v>0.27800000000000002</v>
      </c>
      <c r="I5" s="3">
        <f t="shared" si="1"/>
        <v>0.27800000000000002</v>
      </c>
    </row>
    <row r="6" spans="1:9">
      <c r="A6" s="1">
        <v>0</v>
      </c>
      <c r="B6" s="18">
        <v>31</v>
      </c>
      <c r="C6" s="5">
        <v>2428567.523</v>
      </c>
      <c r="D6" s="5">
        <v>683342.02800000005</v>
      </c>
      <c r="E6" s="5">
        <v>481.46300000000002</v>
      </c>
      <c r="F6" s="5">
        <v>481.74</v>
      </c>
      <c r="G6" s="5">
        <v>0.27700000000000002</v>
      </c>
      <c r="H6" s="3">
        <f t="shared" si="0"/>
        <v>0.27700000000000002</v>
      </c>
      <c r="I6" s="3">
        <f t="shared" si="1"/>
        <v>0.27700000000000002</v>
      </c>
    </row>
    <row r="7" spans="1:9">
      <c r="A7" s="1">
        <v>0</v>
      </c>
      <c r="B7" s="18">
        <v>48</v>
      </c>
      <c r="C7" s="5">
        <v>2455398.554</v>
      </c>
      <c r="D7" s="5">
        <v>668851.72600000002</v>
      </c>
      <c r="E7" s="5">
        <v>434.08199999999999</v>
      </c>
      <c r="F7" s="5">
        <v>434.26</v>
      </c>
      <c r="G7" s="5">
        <v>0.17799999999999999</v>
      </c>
      <c r="H7" s="3">
        <f t="shared" si="0"/>
        <v>0.17799999999999999</v>
      </c>
      <c r="I7" s="3">
        <f t="shared" si="1"/>
        <v>0.17799999999999999</v>
      </c>
    </row>
    <row r="8" spans="1:9">
      <c r="A8" s="1">
        <v>0</v>
      </c>
      <c r="B8" s="18">
        <v>32</v>
      </c>
      <c r="C8" s="5">
        <v>2424896.9219999998</v>
      </c>
      <c r="D8" s="5">
        <v>647773.07700000005</v>
      </c>
      <c r="E8" s="5">
        <v>420.65800000000002</v>
      </c>
      <c r="F8" s="5">
        <v>420.8</v>
      </c>
      <c r="G8" s="5">
        <v>0.14199999999999999</v>
      </c>
      <c r="H8" s="3">
        <f t="shared" si="0"/>
        <v>0.14199999999999999</v>
      </c>
      <c r="I8" s="3">
        <f t="shared" si="1"/>
        <v>0.14199999999999999</v>
      </c>
    </row>
    <row r="9" spans="1:9">
      <c r="A9" s="1">
        <v>0</v>
      </c>
      <c r="B9" s="18">
        <v>54</v>
      </c>
      <c r="C9" s="5">
        <v>2523251.531</v>
      </c>
      <c r="D9" s="5">
        <v>755695.16500000004</v>
      </c>
      <c r="E9" s="5">
        <v>506.85300000000001</v>
      </c>
      <c r="F9" s="5">
        <v>506.99</v>
      </c>
      <c r="G9" s="5">
        <v>0.13700000000000001</v>
      </c>
      <c r="H9" s="3">
        <f t="shared" ref="H9:H17" si="2">G9</f>
        <v>0.13700000000000001</v>
      </c>
      <c r="I9" s="3">
        <f t="shared" ref="I9:I17" si="3">ABS(G9)</f>
        <v>0.13700000000000001</v>
      </c>
    </row>
    <row r="10" spans="1:9">
      <c r="A10" s="1">
        <v>0</v>
      </c>
      <c r="B10" s="18">
        <v>50</v>
      </c>
      <c r="C10" s="5">
        <v>2514192.54</v>
      </c>
      <c r="D10" s="5">
        <v>634249.84900000005</v>
      </c>
      <c r="E10" s="5">
        <v>449.84500000000003</v>
      </c>
      <c r="F10" s="5">
        <v>449.97</v>
      </c>
      <c r="G10" s="5">
        <v>0.125</v>
      </c>
      <c r="H10" s="3">
        <f t="shared" si="2"/>
        <v>0.125</v>
      </c>
      <c r="I10" s="3">
        <f t="shared" si="3"/>
        <v>0.125</v>
      </c>
    </row>
    <row r="11" spans="1:9">
      <c r="A11" s="1">
        <v>0</v>
      </c>
      <c r="B11" s="18">
        <v>39</v>
      </c>
      <c r="C11" s="5">
        <v>2595530.0219999999</v>
      </c>
      <c r="D11" s="5">
        <v>710578.53200000001</v>
      </c>
      <c r="E11" s="5">
        <v>507.84800000000001</v>
      </c>
      <c r="F11" s="5">
        <v>507.97</v>
      </c>
      <c r="G11" s="5">
        <v>0.122</v>
      </c>
      <c r="H11" s="3">
        <f t="shared" ref="H11:H12" si="4">G11</f>
        <v>0.122</v>
      </c>
      <c r="I11" s="3">
        <f t="shared" ref="I11:I12" si="5">ABS(G11)</f>
        <v>0.122</v>
      </c>
    </row>
    <row r="12" spans="1:9">
      <c r="A12" s="1">
        <v>0</v>
      </c>
      <c r="B12" s="18">
        <v>34</v>
      </c>
      <c r="C12" s="5">
        <v>2424049.855</v>
      </c>
      <c r="D12" s="5">
        <v>602504.05599999998</v>
      </c>
      <c r="E12" s="5">
        <v>437.19299999999998</v>
      </c>
      <c r="F12" s="5">
        <v>437.29</v>
      </c>
      <c r="G12" s="5">
        <v>9.7000000000000003E-2</v>
      </c>
      <c r="H12" s="3">
        <f t="shared" si="4"/>
        <v>9.7000000000000003E-2</v>
      </c>
      <c r="I12" s="3">
        <f t="shared" si="5"/>
        <v>9.7000000000000003E-2</v>
      </c>
    </row>
    <row r="13" spans="1:9">
      <c r="A13" s="1">
        <v>0</v>
      </c>
      <c r="B13" s="18">
        <v>60</v>
      </c>
      <c r="C13" s="5">
        <v>2480880.415</v>
      </c>
      <c r="D13" s="5">
        <v>583951.73100000003</v>
      </c>
      <c r="E13" s="5">
        <v>530.31700000000001</v>
      </c>
      <c r="F13" s="5">
        <v>530.39</v>
      </c>
      <c r="G13" s="5">
        <v>7.2999999999999995E-2</v>
      </c>
      <c r="H13" s="3">
        <f t="shared" si="2"/>
        <v>7.2999999999999995E-2</v>
      </c>
      <c r="I13" s="3">
        <f t="shared" si="3"/>
        <v>7.2999999999999995E-2</v>
      </c>
    </row>
    <row r="14" spans="1:9">
      <c r="A14" s="1">
        <v>0</v>
      </c>
      <c r="B14" s="18">
        <v>33</v>
      </c>
      <c r="C14" s="5">
        <v>2595710.9190000002</v>
      </c>
      <c r="D14" s="5">
        <v>588928.39099999995</v>
      </c>
      <c r="E14" s="5">
        <v>500.07299999999998</v>
      </c>
      <c r="F14" s="5">
        <v>500.14</v>
      </c>
      <c r="G14" s="5">
        <v>6.7000000000000004E-2</v>
      </c>
      <c r="H14" s="3">
        <f t="shared" si="2"/>
        <v>6.7000000000000004E-2</v>
      </c>
      <c r="I14" s="3">
        <f t="shared" si="3"/>
        <v>6.7000000000000004E-2</v>
      </c>
    </row>
    <row r="15" spans="1:9">
      <c r="A15" s="1">
        <v>0</v>
      </c>
      <c r="B15" s="18">
        <v>26</v>
      </c>
      <c r="C15" s="5">
        <v>2453525.7030000002</v>
      </c>
      <c r="D15" s="5">
        <v>860580.95499999996</v>
      </c>
      <c r="E15" s="5">
        <v>594.96400000000006</v>
      </c>
      <c r="F15" s="5">
        <v>595.03</v>
      </c>
      <c r="G15" s="5">
        <v>6.6000000000000003E-2</v>
      </c>
      <c r="H15" s="3">
        <f t="shared" si="2"/>
        <v>6.6000000000000003E-2</v>
      </c>
      <c r="I15" s="3">
        <f t="shared" si="3"/>
        <v>6.6000000000000003E-2</v>
      </c>
    </row>
    <row r="16" spans="1:9">
      <c r="A16" s="1">
        <v>0</v>
      </c>
      <c r="B16" s="18">
        <v>30</v>
      </c>
      <c r="C16" s="5">
        <v>2425145.986</v>
      </c>
      <c r="D16" s="5">
        <v>729643.853</v>
      </c>
      <c r="E16" s="5">
        <v>536.27700000000004</v>
      </c>
      <c r="F16" s="5">
        <v>536.34</v>
      </c>
      <c r="G16" s="5">
        <v>6.3E-2</v>
      </c>
      <c r="H16" s="3">
        <f t="shared" si="2"/>
        <v>6.3E-2</v>
      </c>
      <c r="I16" s="3">
        <f t="shared" si="3"/>
        <v>6.3E-2</v>
      </c>
    </row>
    <row r="17" spans="1:9">
      <c r="A17" s="1">
        <v>0</v>
      </c>
      <c r="B17" s="18">
        <v>28</v>
      </c>
      <c r="C17" s="5">
        <v>2443395.233</v>
      </c>
      <c r="D17" s="5">
        <v>805560.69900000002</v>
      </c>
      <c r="E17" s="5">
        <v>562.56700000000001</v>
      </c>
      <c r="F17" s="5">
        <v>562.62</v>
      </c>
      <c r="G17" s="5">
        <v>5.2999999999999999E-2</v>
      </c>
      <c r="H17" s="3">
        <f t="shared" si="2"/>
        <v>5.2999999999999999E-2</v>
      </c>
      <c r="I17" s="3">
        <f t="shared" si="3"/>
        <v>5.2999999999999999E-2</v>
      </c>
    </row>
    <row r="18" spans="1:9">
      <c r="A18" s="1">
        <v>0</v>
      </c>
      <c r="B18" s="18">
        <v>37</v>
      </c>
      <c r="C18" s="5">
        <v>2594565.6940000001</v>
      </c>
      <c r="D18" s="5">
        <v>625600.88800000004</v>
      </c>
      <c r="E18" s="5">
        <v>531.11900000000003</v>
      </c>
      <c r="F18" s="5">
        <v>531.16</v>
      </c>
      <c r="G18" s="5">
        <v>4.1000000000000002E-2</v>
      </c>
      <c r="H18" s="3">
        <f t="shared" si="0"/>
        <v>4.1000000000000002E-2</v>
      </c>
      <c r="I18" s="3">
        <f t="shared" si="1"/>
        <v>4.1000000000000002E-2</v>
      </c>
    </row>
    <row r="19" spans="1:9">
      <c r="A19" s="1">
        <v>0</v>
      </c>
      <c r="B19" s="18">
        <v>46</v>
      </c>
      <c r="C19" s="5">
        <v>2560566.5780000002</v>
      </c>
      <c r="D19" s="5">
        <v>861154.53799999994</v>
      </c>
      <c r="E19" s="5">
        <v>579.07299999999998</v>
      </c>
      <c r="F19" s="5">
        <v>579.1</v>
      </c>
      <c r="G19" s="5">
        <v>2.7E-2</v>
      </c>
      <c r="H19" s="3">
        <f t="shared" ref="H19:H24" si="6">G19</f>
        <v>2.7E-2</v>
      </c>
      <c r="I19" s="3">
        <f t="shared" ref="I19:I36" si="7">ABS(G19)</f>
        <v>2.7E-2</v>
      </c>
    </row>
    <row r="20" spans="1:9">
      <c r="A20" s="1">
        <v>0</v>
      </c>
      <c r="B20" s="18">
        <v>49</v>
      </c>
      <c r="C20" s="5">
        <v>2554818.327</v>
      </c>
      <c r="D20" s="5">
        <v>679862.56099999999</v>
      </c>
      <c r="E20" s="5">
        <v>455.28699999999998</v>
      </c>
      <c r="F20" s="5">
        <v>455.3</v>
      </c>
      <c r="G20" s="5">
        <v>1.2999999999999999E-2</v>
      </c>
      <c r="H20" s="3">
        <f t="shared" si="6"/>
        <v>1.2999999999999999E-2</v>
      </c>
      <c r="I20" s="3">
        <f t="shared" si="7"/>
        <v>1.2999999999999999E-2</v>
      </c>
    </row>
    <row r="21" spans="1:9">
      <c r="A21" s="1">
        <v>0</v>
      </c>
      <c r="B21" s="18">
        <v>53</v>
      </c>
      <c r="C21" s="5">
        <v>2459529.0040000002</v>
      </c>
      <c r="D21" s="5">
        <v>734740.299</v>
      </c>
      <c r="E21" s="5">
        <v>468.27800000000002</v>
      </c>
      <c r="F21" s="5">
        <v>468.29</v>
      </c>
      <c r="G21" s="5">
        <v>1.2E-2</v>
      </c>
      <c r="H21" s="3">
        <f t="shared" si="6"/>
        <v>1.2E-2</v>
      </c>
      <c r="I21" s="3">
        <f t="shared" si="7"/>
        <v>1.2E-2</v>
      </c>
    </row>
    <row r="22" spans="1:9">
      <c r="A22" s="1">
        <v>0</v>
      </c>
      <c r="B22" s="18">
        <v>38</v>
      </c>
      <c r="C22" s="5">
        <v>2595715.2089999998</v>
      </c>
      <c r="D22" s="5">
        <v>659992.31799999997</v>
      </c>
      <c r="E22" s="5">
        <v>534.93600000000004</v>
      </c>
      <c r="F22" s="5">
        <v>534.94000000000005</v>
      </c>
      <c r="G22" s="5">
        <v>4.0000000000000001E-3</v>
      </c>
      <c r="H22" s="3">
        <f t="shared" si="6"/>
        <v>4.0000000000000001E-3</v>
      </c>
      <c r="I22" s="3">
        <f t="shared" si="7"/>
        <v>4.0000000000000001E-3</v>
      </c>
    </row>
    <row r="23" spans="1:9">
      <c r="A23" s="1">
        <v>0</v>
      </c>
      <c r="B23" s="18">
        <v>43</v>
      </c>
      <c r="C23" s="5">
        <v>2560629.415</v>
      </c>
      <c r="D23" s="5">
        <v>826164.696</v>
      </c>
      <c r="E23" s="5">
        <v>507.96699999999998</v>
      </c>
      <c r="F23" s="5">
        <v>507.93</v>
      </c>
      <c r="G23" s="5">
        <v>-3.6999999999999998E-2</v>
      </c>
      <c r="H23" s="3">
        <f t="shared" si="6"/>
        <v>-3.6999999999999998E-2</v>
      </c>
      <c r="I23" s="3">
        <f t="shared" si="7"/>
        <v>3.6999999999999998E-2</v>
      </c>
    </row>
    <row r="24" spans="1:9">
      <c r="A24" s="1">
        <v>0</v>
      </c>
      <c r="B24" s="18">
        <v>51</v>
      </c>
      <c r="C24" s="5">
        <v>2504400.8119999999</v>
      </c>
      <c r="D24" s="5">
        <v>714520.68900000001</v>
      </c>
      <c r="E24" s="5">
        <v>447.93799999999999</v>
      </c>
      <c r="F24" s="5">
        <v>447.9</v>
      </c>
      <c r="G24" s="5">
        <v>-3.7999999999999999E-2</v>
      </c>
      <c r="H24" s="3">
        <f t="shared" si="6"/>
        <v>-3.7999999999999999E-2</v>
      </c>
      <c r="I24" s="3">
        <f t="shared" si="7"/>
        <v>3.7999999999999999E-2</v>
      </c>
    </row>
    <row r="25" spans="1:9">
      <c r="A25" s="1">
        <v>0</v>
      </c>
      <c r="B25" s="18">
        <v>27</v>
      </c>
      <c r="C25" s="5">
        <v>2438899.9530000002</v>
      </c>
      <c r="D25" s="5">
        <v>831013.51100000006</v>
      </c>
      <c r="E25" s="5">
        <v>607.37400000000002</v>
      </c>
      <c r="F25" s="5">
        <v>607.32000000000005</v>
      </c>
      <c r="G25" s="5">
        <v>-5.3999999999999999E-2</v>
      </c>
      <c r="H25" s="3">
        <f t="shared" ref="H25:H29" si="8">G25</f>
        <v>-5.3999999999999999E-2</v>
      </c>
      <c r="I25" s="3">
        <f t="shared" si="7"/>
        <v>5.3999999999999999E-2</v>
      </c>
    </row>
    <row r="26" spans="1:9">
      <c r="A26" s="1">
        <v>0</v>
      </c>
      <c r="B26" s="18">
        <v>52</v>
      </c>
      <c r="C26" s="5">
        <v>2563303.139</v>
      </c>
      <c r="D26" s="5">
        <v>724714.46100000001</v>
      </c>
      <c r="E26" s="5">
        <v>464.57100000000003</v>
      </c>
      <c r="F26" s="5">
        <v>464.49</v>
      </c>
      <c r="G26" s="17">
        <v>-8.1000000000000003E-2</v>
      </c>
      <c r="H26" s="3">
        <f t="shared" si="8"/>
        <v>-8.1000000000000003E-2</v>
      </c>
      <c r="I26" s="3">
        <f t="shared" si="7"/>
        <v>8.1000000000000003E-2</v>
      </c>
    </row>
    <row r="27" spans="1:9">
      <c r="A27" s="1">
        <v>0</v>
      </c>
      <c r="B27" s="18">
        <v>58</v>
      </c>
      <c r="C27" s="5">
        <v>2474512.0180000002</v>
      </c>
      <c r="D27" s="5">
        <v>845781.42099999997</v>
      </c>
      <c r="E27" s="5">
        <v>519.05999999999995</v>
      </c>
      <c r="F27" s="5">
        <v>518.96</v>
      </c>
      <c r="G27" s="17">
        <v>-0.1</v>
      </c>
      <c r="H27" s="3">
        <f t="shared" si="8"/>
        <v>-0.1</v>
      </c>
      <c r="I27" s="3">
        <f t="shared" si="7"/>
        <v>0.1</v>
      </c>
    </row>
    <row r="28" spans="1:9">
      <c r="A28" s="1">
        <v>0</v>
      </c>
      <c r="B28" s="18">
        <v>57</v>
      </c>
      <c r="C28" s="5">
        <v>2527617.6749999998</v>
      </c>
      <c r="D28" s="5">
        <v>832474.56900000002</v>
      </c>
      <c r="E28" s="5">
        <v>551.08799999999997</v>
      </c>
      <c r="F28" s="5">
        <v>550.98</v>
      </c>
      <c r="G28" s="5">
        <v>-0.108</v>
      </c>
      <c r="H28" s="3">
        <f t="shared" si="8"/>
        <v>-0.108</v>
      </c>
      <c r="I28" s="3">
        <f t="shared" si="7"/>
        <v>0.108</v>
      </c>
    </row>
    <row r="29" spans="1:9">
      <c r="A29" s="1">
        <v>0</v>
      </c>
      <c r="B29" s="18">
        <v>47</v>
      </c>
      <c r="C29" s="5">
        <v>2557432.0690000001</v>
      </c>
      <c r="D29" s="5">
        <v>628427.09499999997</v>
      </c>
      <c r="E29" s="5">
        <v>528.79600000000005</v>
      </c>
      <c r="F29" s="5">
        <v>528.67999999999995</v>
      </c>
      <c r="G29" s="5">
        <v>-0.11600000000000001</v>
      </c>
      <c r="H29" s="3">
        <f t="shared" si="8"/>
        <v>-0.11600000000000001</v>
      </c>
      <c r="I29" s="3">
        <f t="shared" si="7"/>
        <v>0.11600000000000001</v>
      </c>
    </row>
    <row r="30" spans="1:9">
      <c r="A30" s="1">
        <v>0</v>
      </c>
      <c r="B30" s="18">
        <v>36</v>
      </c>
      <c r="C30" s="5">
        <v>2429618.7919999999</v>
      </c>
      <c r="D30" s="5">
        <v>567779.35400000005</v>
      </c>
      <c r="E30" s="5">
        <v>521.09</v>
      </c>
      <c r="F30" s="5">
        <v>520.95000000000005</v>
      </c>
      <c r="G30" s="5">
        <v>-0.14000000000000001</v>
      </c>
      <c r="H30" s="3">
        <f t="shared" ref="H30:H36" si="9">G30</f>
        <v>-0.14000000000000001</v>
      </c>
      <c r="I30" s="3">
        <f t="shared" si="7"/>
        <v>0.14000000000000001</v>
      </c>
    </row>
    <row r="31" spans="1:9">
      <c r="A31" s="1">
        <v>0</v>
      </c>
      <c r="B31" s="18">
        <v>40</v>
      </c>
      <c r="C31" s="5">
        <v>2594352.9980000001</v>
      </c>
      <c r="D31" s="5">
        <v>740522.45799999998</v>
      </c>
      <c r="E31" s="5">
        <v>506.34100000000001</v>
      </c>
      <c r="F31" s="5">
        <v>506.15</v>
      </c>
      <c r="G31" s="5">
        <v>-0.191</v>
      </c>
      <c r="H31" s="3">
        <f t="shared" si="9"/>
        <v>-0.191</v>
      </c>
      <c r="I31" s="3">
        <f t="shared" si="7"/>
        <v>0.191</v>
      </c>
    </row>
    <row r="32" spans="1:9">
      <c r="A32" s="1">
        <v>0</v>
      </c>
      <c r="B32" s="18">
        <v>55</v>
      </c>
      <c r="C32" s="5">
        <v>2484669.2140000002</v>
      </c>
      <c r="D32" s="5">
        <v>790444.13399999996</v>
      </c>
      <c r="E32" s="5">
        <v>481.97199999999998</v>
      </c>
      <c r="F32" s="5">
        <v>481.78</v>
      </c>
      <c r="G32" s="5">
        <v>-0.192</v>
      </c>
      <c r="H32" s="3">
        <f t="shared" si="9"/>
        <v>-0.192</v>
      </c>
      <c r="I32" s="3">
        <f t="shared" si="7"/>
        <v>0.192</v>
      </c>
    </row>
    <row r="33" spans="1:9">
      <c r="A33" s="1">
        <v>0</v>
      </c>
      <c r="B33" s="18">
        <v>45</v>
      </c>
      <c r="C33" s="5">
        <v>2455766.6090000002</v>
      </c>
      <c r="D33" s="5">
        <v>618726.67000000004</v>
      </c>
      <c r="E33" s="5">
        <v>427.76900000000001</v>
      </c>
      <c r="F33" s="5">
        <v>427.56</v>
      </c>
      <c r="G33" s="5">
        <v>-0.20899999999999999</v>
      </c>
      <c r="H33" s="3">
        <f t="shared" si="9"/>
        <v>-0.20899999999999999</v>
      </c>
      <c r="I33" s="3">
        <f t="shared" si="7"/>
        <v>0.20899999999999999</v>
      </c>
    </row>
    <row r="34" spans="1:9">
      <c r="A34" s="1">
        <v>0</v>
      </c>
      <c r="B34" s="18">
        <v>44</v>
      </c>
      <c r="C34" s="5">
        <v>2522422.9249999998</v>
      </c>
      <c r="D34" s="5">
        <v>579136.32200000004</v>
      </c>
      <c r="E34" s="5">
        <v>482.53</v>
      </c>
      <c r="F34" s="5">
        <v>482.28</v>
      </c>
      <c r="G34" s="5">
        <v>-0.25</v>
      </c>
      <c r="H34" s="3">
        <f t="shared" si="9"/>
        <v>-0.25</v>
      </c>
      <c r="I34" s="3">
        <f t="shared" si="7"/>
        <v>0.25</v>
      </c>
    </row>
    <row r="35" spans="1:9">
      <c r="A35" s="1">
        <v>0</v>
      </c>
      <c r="B35" s="18">
        <v>56</v>
      </c>
      <c r="C35" s="5">
        <v>2537734.2119999998</v>
      </c>
      <c r="D35" s="5">
        <v>811347.79099999997</v>
      </c>
      <c r="E35" s="5">
        <v>569.08799999999997</v>
      </c>
      <c r="F35" s="5">
        <v>568.77</v>
      </c>
      <c r="G35" s="5">
        <v>-0.318</v>
      </c>
      <c r="H35" s="3">
        <f t="shared" si="9"/>
        <v>-0.318</v>
      </c>
      <c r="I35" s="3">
        <f t="shared" si="7"/>
        <v>0.318</v>
      </c>
    </row>
    <row r="36" spans="1:9">
      <c r="A36" s="1">
        <v>0</v>
      </c>
      <c r="B36" s="18">
        <v>29</v>
      </c>
      <c r="C36" s="5">
        <v>2454453.2429999998</v>
      </c>
      <c r="D36" s="5">
        <v>769817.97699999996</v>
      </c>
      <c r="E36" s="5">
        <v>523.44100000000003</v>
      </c>
      <c r="F36" s="5">
        <v>523.1</v>
      </c>
      <c r="G36" s="5">
        <v>-0.34100000000000003</v>
      </c>
      <c r="H36" s="3">
        <f t="shared" si="9"/>
        <v>-0.34100000000000003</v>
      </c>
      <c r="I36" s="3">
        <f t="shared" si="7"/>
        <v>0.34100000000000003</v>
      </c>
    </row>
    <row r="37" spans="1:9" ht="30.75" thickBot="1">
      <c r="F37" s="6"/>
      <c r="G37" s="7" t="s">
        <v>7</v>
      </c>
      <c r="H37" s="16" t="s">
        <v>8</v>
      </c>
    </row>
    <row r="38" spans="1:9">
      <c r="F38" s="8" t="s">
        <v>9</v>
      </c>
      <c r="G38" s="9">
        <f>COUNT(G2:G36)</f>
        <v>35</v>
      </c>
      <c r="H38" s="15">
        <f>COUNT(H2:H36)</f>
        <v>35</v>
      </c>
    </row>
    <row r="39" spans="1:9">
      <c r="F39" s="10" t="s">
        <v>10</v>
      </c>
      <c r="G39" s="10">
        <f>AVERAGE(G2:G36)</f>
        <v>4.3285714285714282E-2</v>
      </c>
      <c r="H39" s="13">
        <f>AVERAGE(H2:H36)</f>
        <v>4.3285714285714282E-2</v>
      </c>
    </row>
    <row r="40" spans="1:9">
      <c r="F40" s="10" t="s">
        <v>11</v>
      </c>
      <c r="G40" s="10">
        <f>STDEV(G2:G36)</f>
        <v>0.24864190780986162</v>
      </c>
      <c r="H40" s="13">
        <f>STDEV(H2:H36)</f>
        <v>0.24864190780986162</v>
      </c>
    </row>
    <row r="41" spans="1:9">
      <c r="F41" s="10" t="s">
        <v>12</v>
      </c>
      <c r="G41" s="10">
        <f>MIN(G2:G36)</f>
        <v>-0.34100000000000003</v>
      </c>
      <c r="H41" s="13">
        <f>MIN(H2:H36)</f>
        <v>-0.34100000000000003</v>
      </c>
    </row>
    <row r="42" spans="1:9">
      <c r="F42" s="10" t="s">
        <v>13</v>
      </c>
      <c r="G42" s="10">
        <f>MAX(G2:G36)</f>
        <v>0.997</v>
      </c>
      <c r="H42" s="13">
        <f>MAX(H2:H36)</f>
        <v>0.997</v>
      </c>
    </row>
    <row r="43" spans="1:9">
      <c r="F43" s="10" t="s">
        <v>14</v>
      </c>
      <c r="G43" s="10">
        <f>SUMSQ(G2:G36)</f>
        <v>2.1675529999999998</v>
      </c>
      <c r="H43" s="13">
        <f>SUMSQ(H2:H36)</f>
        <v>2.1675529999999998</v>
      </c>
    </row>
    <row r="44" spans="1:9">
      <c r="F44" s="10" t="s">
        <v>15</v>
      </c>
      <c r="G44" s="5">
        <f>SQRT(G43/G38)</f>
        <v>0.24885756109526933</v>
      </c>
      <c r="H44" s="12">
        <f>SQRT(H43/H38)</f>
        <v>0.24885756109526933</v>
      </c>
    </row>
    <row r="45" spans="1:9">
      <c r="F45" s="10" t="s">
        <v>16</v>
      </c>
      <c r="G45" s="10">
        <f>G44*1.96</f>
        <v>0.48776081974672786</v>
      </c>
      <c r="H45" s="13">
        <f>H44*1.96</f>
        <v>0.48776081974672786</v>
      </c>
    </row>
    <row r="46" spans="1:9">
      <c r="F46" s="11" t="s">
        <v>18</v>
      </c>
      <c r="G46" s="11">
        <f>PERCENTILE(I2:I36,0.95)</f>
        <v>0.45860000000000001</v>
      </c>
      <c r="H46" s="14">
        <f>PERCENTILE(I2:I36,0.95)</f>
        <v>0.45860000000000001</v>
      </c>
    </row>
  </sheetData>
  <conditionalFormatting sqref="G44:H44 G19:G25 G28:G36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2015-09-08T21:27:23Z</dcterms:modified>
</cp:coreProperties>
</file>